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by\各系課程規劃表(掛網頁)\1101001下載檔案(更新1100102課發會議後資料)\工-更新後\"/>
    </mc:Choice>
  </mc:AlternateContent>
  <bookViews>
    <workbookView xWindow="0" yWindow="0" windowWidth="15360" windowHeight="6945" tabRatio="723" activeTab="6"/>
  </bookViews>
  <sheets>
    <sheet name="機械_精密製造技優" sheetId="3" r:id="rId1"/>
    <sheet name="機械_航空特色" sheetId="4" r:id="rId2"/>
    <sheet name="車輛_燃油引擎車" sheetId="2" r:id="rId3"/>
    <sheet name="車輛_智慧電動車" sheetId="1" r:id="rId4"/>
    <sheet name="電機" sheetId="6" r:id="rId5"/>
    <sheet name="資工" sheetId="5" r:id="rId6"/>
    <sheet name="電通_行動通訊" sheetId="7" r:id="rId7"/>
    <sheet name="電通_電子競技" sheetId="8" r:id="rId8"/>
  </sheets>
  <definedNames>
    <definedName name="_xlnm.Print_Area" localSheetId="3">車輛_智慧電動車!$A$1:$U$58</definedName>
    <definedName name="_xlnm.Print_Area" localSheetId="2">車輛_燃油引擎車!$A$1:$U$58</definedName>
    <definedName name="_xlnm.Print_Area" localSheetId="5">資工!$A$1:$U$75</definedName>
    <definedName name="_xlnm.Print_Area" localSheetId="6">電通_行動通訊!$A$1:$V$64</definedName>
    <definedName name="_xlnm.Print_Area" localSheetId="7">電通_電子競技!$A$1:$V$65</definedName>
    <definedName name="_xlnm.Print_Area" localSheetId="4">電機!$A$1:$U$57</definedName>
    <definedName name="_xlnm.Print_Area" localSheetId="1">機械_航空特色!$A$1:$U$57</definedName>
    <definedName name="_xlnm.Print_Area" localSheetId="0">機械_精密製造技優!$A$1:$U$57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2" l="1"/>
  <c r="T50" i="2"/>
  <c r="U50" i="1"/>
  <c r="T50" i="1"/>
  <c r="M50" i="1"/>
  <c r="T56" i="7" l="1"/>
  <c r="U56" i="7"/>
  <c r="V56" i="7"/>
  <c r="S56" i="7"/>
  <c r="O56" i="7"/>
  <c r="P56" i="7"/>
  <c r="Q56" i="7"/>
  <c r="N56" i="7"/>
  <c r="J56" i="7"/>
  <c r="K56" i="7"/>
  <c r="L56" i="7"/>
  <c r="E56" i="7"/>
  <c r="F56" i="7"/>
  <c r="G56" i="7"/>
  <c r="D56" i="7"/>
  <c r="I56" i="7"/>
  <c r="I57" i="8"/>
  <c r="E57" i="8"/>
  <c r="F57" i="8"/>
  <c r="G57" i="8"/>
  <c r="D57" i="8"/>
  <c r="T57" i="8"/>
  <c r="U57" i="8"/>
  <c r="V57" i="8"/>
  <c r="S57" i="8"/>
  <c r="Q57" i="8"/>
  <c r="P57" i="8"/>
  <c r="O57" i="8"/>
  <c r="N57" i="8"/>
  <c r="J57" i="8"/>
  <c r="K57" i="8"/>
  <c r="L57" i="8"/>
  <c r="D58" i="8" l="1"/>
  <c r="V44" i="8"/>
  <c r="U44" i="8"/>
  <c r="T44" i="8"/>
  <c r="S44" i="8"/>
  <c r="Q44" i="8"/>
  <c r="P44" i="8"/>
  <c r="O44" i="8"/>
  <c r="N44" i="8"/>
  <c r="L44" i="8"/>
  <c r="K44" i="8"/>
  <c r="J44" i="8"/>
  <c r="I44" i="8"/>
  <c r="G44" i="8"/>
  <c r="F44" i="8"/>
  <c r="E44" i="8"/>
  <c r="D44" i="8"/>
  <c r="V34" i="8"/>
  <c r="U34" i="8"/>
  <c r="T34" i="8"/>
  <c r="S34" i="8"/>
  <c r="Q34" i="8"/>
  <c r="P34" i="8"/>
  <c r="O34" i="8"/>
  <c r="N34" i="8"/>
  <c r="L34" i="8"/>
  <c r="K34" i="8"/>
  <c r="J34" i="8"/>
  <c r="I34" i="8"/>
  <c r="G34" i="8"/>
  <c r="F34" i="8"/>
  <c r="E34" i="8"/>
  <c r="D34" i="8"/>
  <c r="V22" i="8"/>
  <c r="U22" i="8"/>
  <c r="T22" i="8"/>
  <c r="S22" i="8"/>
  <c r="Q22" i="8"/>
  <c r="P22" i="8"/>
  <c r="O22" i="8"/>
  <c r="N22" i="8"/>
  <c r="L22" i="8"/>
  <c r="K22" i="8"/>
  <c r="J22" i="8"/>
  <c r="I22" i="8"/>
  <c r="G22" i="8"/>
  <c r="F22" i="8"/>
  <c r="E22" i="8"/>
  <c r="D22" i="8"/>
  <c r="V16" i="8"/>
  <c r="U16" i="8"/>
  <c r="T16" i="8"/>
  <c r="S16" i="8"/>
  <c r="Q16" i="8"/>
  <c r="P16" i="8"/>
  <c r="O16" i="8"/>
  <c r="N16" i="8"/>
  <c r="L16" i="8"/>
  <c r="K16" i="8"/>
  <c r="J16" i="8"/>
  <c r="I16" i="8"/>
  <c r="G16" i="8"/>
  <c r="F16" i="8"/>
  <c r="E16" i="8"/>
  <c r="D16" i="8"/>
  <c r="V10" i="8"/>
  <c r="U10" i="8"/>
  <c r="T10" i="8"/>
  <c r="S10" i="8"/>
  <c r="Q10" i="8"/>
  <c r="P10" i="8"/>
  <c r="O10" i="8"/>
  <c r="N10" i="8"/>
  <c r="L10" i="8"/>
  <c r="K10" i="8"/>
  <c r="J10" i="8"/>
  <c r="I10" i="8"/>
  <c r="G10" i="8"/>
  <c r="F10" i="8"/>
  <c r="E10" i="8"/>
  <c r="D10" i="8"/>
  <c r="D11" i="8" l="1"/>
  <c r="D35" i="8"/>
  <c r="D23" i="8"/>
  <c r="D17" i="8"/>
  <c r="D45" i="8"/>
  <c r="V43" i="7"/>
  <c r="U43" i="7"/>
  <c r="T43" i="7"/>
  <c r="S43" i="7"/>
  <c r="Q43" i="7"/>
  <c r="P43" i="7"/>
  <c r="O43" i="7"/>
  <c r="N43" i="7"/>
  <c r="L43" i="7"/>
  <c r="K43" i="7"/>
  <c r="J43" i="7"/>
  <c r="I43" i="7"/>
  <c r="G43" i="7"/>
  <c r="F43" i="7"/>
  <c r="E43" i="7"/>
  <c r="D43" i="7"/>
  <c r="V33" i="7"/>
  <c r="U33" i="7"/>
  <c r="T33" i="7"/>
  <c r="S33" i="7"/>
  <c r="Q33" i="7"/>
  <c r="P33" i="7"/>
  <c r="O33" i="7"/>
  <c r="N33" i="7"/>
  <c r="L33" i="7"/>
  <c r="K33" i="7"/>
  <c r="J33" i="7"/>
  <c r="I33" i="7"/>
  <c r="G33" i="7"/>
  <c r="F33" i="7"/>
  <c r="E33" i="7"/>
  <c r="D33" i="7"/>
  <c r="D34" i="7" s="1"/>
  <c r="V22" i="7"/>
  <c r="U22" i="7"/>
  <c r="T22" i="7"/>
  <c r="S22" i="7"/>
  <c r="Q22" i="7"/>
  <c r="P22" i="7"/>
  <c r="O22" i="7"/>
  <c r="N22" i="7"/>
  <c r="L22" i="7"/>
  <c r="K22" i="7"/>
  <c r="J22" i="7"/>
  <c r="I22" i="7"/>
  <c r="G22" i="7"/>
  <c r="F22" i="7"/>
  <c r="E22" i="7"/>
  <c r="D22" i="7"/>
  <c r="V16" i="7"/>
  <c r="U16" i="7"/>
  <c r="T16" i="7"/>
  <c r="S16" i="7"/>
  <c r="Q16" i="7"/>
  <c r="P16" i="7"/>
  <c r="O16" i="7"/>
  <c r="N16" i="7"/>
  <c r="L16" i="7"/>
  <c r="K16" i="7"/>
  <c r="J16" i="7"/>
  <c r="I16" i="7"/>
  <c r="G16" i="7"/>
  <c r="F16" i="7"/>
  <c r="E16" i="7"/>
  <c r="D16" i="7"/>
  <c r="V10" i="7"/>
  <c r="U10" i="7"/>
  <c r="T10" i="7"/>
  <c r="S10" i="7"/>
  <c r="Q10" i="7"/>
  <c r="P10" i="7"/>
  <c r="O10" i="7"/>
  <c r="N10" i="7"/>
  <c r="L10" i="7"/>
  <c r="K10" i="7"/>
  <c r="J10" i="7"/>
  <c r="I10" i="7"/>
  <c r="G10" i="7"/>
  <c r="F10" i="7"/>
  <c r="E10" i="7"/>
  <c r="D10" i="7"/>
  <c r="D11" i="7" s="1"/>
  <c r="D17" i="7" l="1"/>
  <c r="D23" i="7"/>
  <c r="D57" i="7"/>
  <c r="D44" i="7"/>
  <c r="U47" i="6"/>
  <c r="T47" i="6"/>
  <c r="S47" i="6"/>
  <c r="R47" i="6"/>
  <c r="P47" i="6"/>
  <c r="O47" i="6"/>
  <c r="N47" i="6"/>
  <c r="M47" i="6"/>
  <c r="K47" i="6"/>
  <c r="J47" i="6"/>
  <c r="I47" i="6"/>
  <c r="H47" i="6"/>
  <c r="F47" i="6"/>
  <c r="E47" i="6"/>
  <c r="D47" i="6"/>
  <c r="C47" i="6"/>
  <c r="U38" i="6"/>
  <c r="T38" i="6"/>
  <c r="S38" i="6"/>
  <c r="R38" i="6"/>
  <c r="P38" i="6"/>
  <c r="O38" i="6"/>
  <c r="N38" i="6"/>
  <c r="M38" i="6"/>
  <c r="K38" i="6"/>
  <c r="J38" i="6"/>
  <c r="I38" i="6"/>
  <c r="H38" i="6"/>
  <c r="F38" i="6"/>
  <c r="E38" i="6"/>
  <c r="D38" i="6"/>
  <c r="C38" i="6"/>
  <c r="U32" i="6"/>
  <c r="T32" i="6"/>
  <c r="S32" i="6"/>
  <c r="R32" i="6"/>
  <c r="P32" i="6"/>
  <c r="O32" i="6"/>
  <c r="N32" i="6"/>
  <c r="M32" i="6"/>
  <c r="K32" i="6"/>
  <c r="J32" i="6"/>
  <c r="I32" i="6"/>
  <c r="H32" i="6"/>
  <c r="F32" i="6"/>
  <c r="E32" i="6"/>
  <c r="D32" i="6"/>
  <c r="C32" i="6"/>
  <c r="U22" i="6"/>
  <c r="T22" i="6"/>
  <c r="S22" i="6"/>
  <c r="R22" i="6"/>
  <c r="P22" i="6"/>
  <c r="O22" i="6"/>
  <c r="N22" i="6"/>
  <c r="M22" i="6"/>
  <c r="K22" i="6"/>
  <c r="J22" i="6"/>
  <c r="I22" i="6"/>
  <c r="H22" i="6"/>
  <c r="F22" i="6"/>
  <c r="E22" i="6"/>
  <c r="D22" i="6"/>
  <c r="C22" i="6"/>
  <c r="U16" i="6"/>
  <c r="T16" i="6"/>
  <c r="S16" i="6"/>
  <c r="R16" i="6"/>
  <c r="P16" i="6"/>
  <c r="O16" i="6"/>
  <c r="N16" i="6"/>
  <c r="M16" i="6"/>
  <c r="K16" i="6"/>
  <c r="J16" i="6"/>
  <c r="I16" i="6"/>
  <c r="H16" i="6"/>
  <c r="F16" i="6"/>
  <c r="E16" i="6"/>
  <c r="D16" i="6"/>
  <c r="C16" i="6"/>
  <c r="U10" i="6"/>
  <c r="T10" i="6"/>
  <c r="S10" i="6"/>
  <c r="R10" i="6"/>
  <c r="P10" i="6"/>
  <c r="O10" i="6"/>
  <c r="N10" i="6"/>
  <c r="M10" i="6"/>
  <c r="K10" i="6"/>
  <c r="J10" i="6"/>
  <c r="I10" i="6"/>
  <c r="H10" i="6"/>
  <c r="F10" i="6"/>
  <c r="E10" i="6"/>
  <c r="D10" i="6"/>
  <c r="C10" i="6"/>
  <c r="C23" i="6" l="1"/>
  <c r="C39" i="6"/>
  <c r="C11" i="6"/>
  <c r="C48" i="6"/>
  <c r="C33" i="6"/>
  <c r="C17" i="6"/>
  <c r="U65" i="5"/>
  <c r="T65" i="5"/>
  <c r="S65" i="5"/>
  <c r="R65" i="5"/>
  <c r="P65" i="5"/>
  <c r="O65" i="5"/>
  <c r="N65" i="5"/>
  <c r="M65" i="5"/>
  <c r="K65" i="5"/>
  <c r="J65" i="5"/>
  <c r="I65" i="5"/>
  <c r="H65" i="5"/>
  <c r="D65" i="5"/>
  <c r="C65" i="5"/>
  <c r="U50" i="5"/>
  <c r="T50" i="5"/>
  <c r="S50" i="5"/>
  <c r="R50" i="5"/>
  <c r="P50" i="5"/>
  <c r="O50" i="5"/>
  <c r="N50" i="5"/>
  <c r="M50" i="5"/>
  <c r="K50" i="5"/>
  <c r="J50" i="5"/>
  <c r="I50" i="5"/>
  <c r="H50" i="5"/>
  <c r="F50" i="5"/>
  <c r="E50" i="5"/>
  <c r="D50" i="5"/>
  <c r="C50" i="5"/>
  <c r="U37" i="5"/>
  <c r="T37" i="5"/>
  <c r="S37" i="5"/>
  <c r="R37" i="5"/>
  <c r="P37" i="5"/>
  <c r="O37" i="5"/>
  <c r="N37" i="5"/>
  <c r="M37" i="5"/>
  <c r="K37" i="5"/>
  <c r="J37" i="5"/>
  <c r="I37" i="5"/>
  <c r="H37" i="5"/>
  <c r="F37" i="5"/>
  <c r="E37" i="5"/>
  <c r="D37" i="5"/>
  <c r="C37" i="5"/>
  <c r="U28" i="5"/>
  <c r="T28" i="5"/>
  <c r="S28" i="5"/>
  <c r="R28" i="5"/>
  <c r="P28" i="5"/>
  <c r="O28" i="5"/>
  <c r="N28" i="5"/>
  <c r="M28" i="5"/>
  <c r="K28" i="5"/>
  <c r="J28" i="5"/>
  <c r="I28" i="5"/>
  <c r="H28" i="5"/>
  <c r="F28" i="5"/>
  <c r="E28" i="5"/>
  <c r="D28" i="5"/>
  <c r="C28" i="5"/>
  <c r="U22" i="5"/>
  <c r="T22" i="5"/>
  <c r="S22" i="5"/>
  <c r="R22" i="5"/>
  <c r="P22" i="5"/>
  <c r="O22" i="5"/>
  <c r="N22" i="5"/>
  <c r="M22" i="5"/>
  <c r="K22" i="5"/>
  <c r="J22" i="5"/>
  <c r="I22" i="5"/>
  <c r="H22" i="5"/>
  <c r="F22" i="5"/>
  <c r="E22" i="5"/>
  <c r="D22" i="5"/>
  <c r="C22" i="5"/>
  <c r="U16" i="5"/>
  <c r="T16" i="5"/>
  <c r="S16" i="5"/>
  <c r="R16" i="5"/>
  <c r="P16" i="5"/>
  <c r="O16" i="5"/>
  <c r="N16" i="5"/>
  <c r="M16" i="5"/>
  <c r="K16" i="5"/>
  <c r="J16" i="5"/>
  <c r="I16" i="5"/>
  <c r="H16" i="5"/>
  <c r="F16" i="5"/>
  <c r="E16" i="5"/>
  <c r="D16" i="5"/>
  <c r="C16" i="5"/>
  <c r="U10" i="5"/>
  <c r="T10" i="5"/>
  <c r="S10" i="5"/>
  <c r="R10" i="5"/>
  <c r="P10" i="5"/>
  <c r="O10" i="5"/>
  <c r="N10" i="5"/>
  <c r="M10" i="5"/>
  <c r="K10" i="5"/>
  <c r="J10" i="5"/>
  <c r="I10" i="5"/>
  <c r="H10" i="5"/>
  <c r="F10" i="5"/>
  <c r="E10" i="5"/>
  <c r="D10" i="5"/>
  <c r="C10" i="5"/>
  <c r="C66" i="5" l="1"/>
  <c r="C23" i="5"/>
  <c r="C11" i="5"/>
  <c r="C29" i="5"/>
  <c r="C38" i="5"/>
  <c r="C17" i="5"/>
  <c r="C51" i="5"/>
  <c r="U49" i="4"/>
  <c r="T49" i="4"/>
  <c r="S49" i="4"/>
  <c r="R49" i="4"/>
  <c r="P49" i="4"/>
  <c r="O49" i="4"/>
  <c r="N49" i="4"/>
  <c r="M49" i="4"/>
  <c r="K49" i="4"/>
  <c r="J49" i="4"/>
  <c r="I49" i="4"/>
  <c r="H49" i="4"/>
  <c r="F49" i="4"/>
  <c r="E49" i="4"/>
  <c r="D49" i="4"/>
  <c r="C49" i="4"/>
  <c r="U35" i="4"/>
  <c r="T35" i="4"/>
  <c r="S35" i="4"/>
  <c r="R35" i="4"/>
  <c r="P35" i="4"/>
  <c r="O35" i="4"/>
  <c r="N35" i="4"/>
  <c r="M35" i="4"/>
  <c r="K35" i="4"/>
  <c r="J35" i="4"/>
  <c r="I35" i="4"/>
  <c r="H35" i="4"/>
  <c r="F35" i="4"/>
  <c r="E35" i="4"/>
  <c r="D35" i="4"/>
  <c r="C35" i="4"/>
  <c r="U22" i="4"/>
  <c r="T22" i="4"/>
  <c r="S22" i="4"/>
  <c r="R22" i="4"/>
  <c r="P22" i="4"/>
  <c r="O22" i="4"/>
  <c r="N22" i="4"/>
  <c r="M22" i="4"/>
  <c r="K22" i="4"/>
  <c r="J22" i="4"/>
  <c r="I22" i="4"/>
  <c r="H22" i="4"/>
  <c r="F22" i="4"/>
  <c r="E22" i="4"/>
  <c r="D22" i="4"/>
  <c r="C22" i="4"/>
  <c r="U16" i="4"/>
  <c r="T16" i="4"/>
  <c r="S16" i="4"/>
  <c r="R16" i="4"/>
  <c r="P16" i="4"/>
  <c r="O16" i="4"/>
  <c r="N16" i="4"/>
  <c r="M16" i="4"/>
  <c r="K16" i="4"/>
  <c r="J16" i="4"/>
  <c r="I16" i="4"/>
  <c r="H16" i="4"/>
  <c r="F16" i="4"/>
  <c r="E16" i="4"/>
  <c r="D16" i="4"/>
  <c r="C16" i="4"/>
  <c r="U10" i="4"/>
  <c r="T10" i="4"/>
  <c r="S10" i="4"/>
  <c r="R10" i="4"/>
  <c r="P10" i="4"/>
  <c r="O10" i="4"/>
  <c r="N10" i="4"/>
  <c r="M10" i="4"/>
  <c r="K10" i="4"/>
  <c r="J10" i="4"/>
  <c r="I10" i="4"/>
  <c r="H10" i="4"/>
  <c r="F10" i="4"/>
  <c r="E10" i="4"/>
  <c r="D10" i="4"/>
  <c r="C10" i="4"/>
  <c r="C50" i="4" l="1"/>
  <c r="C23" i="4"/>
  <c r="C11" i="4"/>
  <c r="C36" i="4"/>
  <c r="C17" i="4"/>
  <c r="C10" i="3"/>
  <c r="D10" i="3"/>
  <c r="E10" i="3"/>
  <c r="F10" i="3"/>
  <c r="H10" i="3"/>
  <c r="I10" i="3"/>
  <c r="J10" i="3"/>
  <c r="K10" i="3"/>
  <c r="M10" i="3"/>
  <c r="N10" i="3"/>
  <c r="O10" i="3"/>
  <c r="P10" i="3"/>
  <c r="R10" i="3"/>
  <c r="S10" i="3"/>
  <c r="T10" i="3"/>
  <c r="U10" i="3"/>
  <c r="C16" i="3"/>
  <c r="D16" i="3"/>
  <c r="E16" i="3"/>
  <c r="F16" i="3"/>
  <c r="H16" i="3"/>
  <c r="I16" i="3"/>
  <c r="J16" i="3"/>
  <c r="K16" i="3"/>
  <c r="M16" i="3"/>
  <c r="N16" i="3"/>
  <c r="O16" i="3"/>
  <c r="P16" i="3"/>
  <c r="R16" i="3"/>
  <c r="S16" i="3"/>
  <c r="T16" i="3"/>
  <c r="U16" i="3"/>
  <c r="C22" i="3"/>
  <c r="D22" i="3"/>
  <c r="E22" i="3"/>
  <c r="F22" i="3"/>
  <c r="H22" i="3"/>
  <c r="I22" i="3"/>
  <c r="J22" i="3"/>
  <c r="K22" i="3"/>
  <c r="M22" i="3"/>
  <c r="N22" i="3"/>
  <c r="O22" i="3"/>
  <c r="P22" i="3"/>
  <c r="R22" i="3"/>
  <c r="S22" i="3"/>
  <c r="T22" i="3"/>
  <c r="U22" i="3"/>
  <c r="C35" i="3"/>
  <c r="D35" i="3"/>
  <c r="E35" i="3"/>
  <c r="F35" i="3"/>
  <c r="H35" i="3"/>
  <c r="I35" i="3"/>
  <c r="J35" i="3"/>
  <c r="K35" i="3"/>
  <c r="M35" i="3"/>
  <c r="N35" i="3"/>
  <c r="O35" i="3"/>
  <c r="P35" i="3"/>
  <c r="R35" i="3"/>
  <c r="S35" i="3"/>
  <c r="T35" i="3"/>
  <c r="U35" i="3"/>
  <c r="C49" i="3"/>
  <c r="D49" i="3"/>
  <c r="E49" i="3"/>
  <c r="F49" i="3"/>
  <c r="H49" i="3"/>
  <c r="I49" i="3"/>
  <c r="J49" i="3"/>
  <c r="K49" i="3"/>
  <c r="M49" i="3"/>
  <c r="N49" i="3"/>
  <c r="O49" i="3"/>
  <c r="P49" i="3"/>
  <c r="R49" i="3"/>
  <c r="S49" i="3"/>
  <c r="T49" i="3"/>
  <c r="U49" i="3"/>
  <c r="C50" i="3" l="1"/>
  <c r="C36" i="3"/>
  <c r="C11" i="3"/>
  <c r="C23" i="3"/>
  <c r="C17" i="3"/>
  <c r="S50" i="2"/>
  <c r="R50" i="2"/>
  <c r="P50" i="2"/>
  <c r="O50" i="2"/>
  <c r="N50" i="2"/>
  <c r="M50" i="2"/>
  <c r="K50" i="2"/>
  <c r="J50" i="2"/>
  <c r="I50" i="2"/>
  <c r="H50" i="2"/>
  <c r="F50" i="2"/>
  <c r="E50" i="2"/>
  <c r="D50" i="2"/>
  <c r="C50" i="2"/>
  <c r="U36" i="2"/>
  <c r="T36" i="2"/>
  <c r="S36" i="2"/>
  <c r="R36" i="2"/>
  <c r="P36" i="2"/>
  <c r="O36" i="2"/>
  <c r="N36" i="2"/>
  <c r="M36" i="2"/>
  <c r="K36" i="2"/>
  <c r="J36" i="2"/>
  <c r="I36" i="2"/>
  <c r="H36" i="2"/>
  <c r="F36" i="2"/>
  <c r="E36" i="2"/>
  <c r="D36" i="2"/>
  <c r="C36" i="2"/>
  <c r="U22" i="2"/>
  <c r="T22" i="2"/>
  <c r="S22" i="2"/>
  <c r="R22" i="2"/>
  <c r="P22" i="2"/>
  <c r="O22" i="2"/>
  <c r="N22" i="2"/>
  <c r="M22" i="2"/>
  <c r="K22" i="2"/>
  <c r="J22" i="2"/>
  <c r="I22" i="2"/>
  <c r="H22" i="2"/>
  <c r="F22" i="2"/>
  <c r="E22" i="2"/>
  <c r="D22" i="2"/>
  <c r="C22" i="2"/>
  <c r="C23" i="2" s="1"/>
  <c r="U16" i="2"/>
  <c r="T16" i="2"/>
  <c r="S16" i="2"/>
  <c r="R16" i="2"/>
  <c r="P16" i="2"/>
  <c r="O16" i="2"/>
  <c r="N16" i="2"/>
  <c r="M16" i="2"/>
  <c r="K16" i="2"/>
  <c r="J16" i="2"/>
  <c r="I16" i="2"/>
  <c r="H16" i="2"/>
  <c r="F16" i="2"/>
  <c r="E16" i="2"/>
  <c r="D16" i="2"/>
  <c r="C16" i="2"/>
  <c r="U10" i="2"/>
  <c r="T10" i="2"/>
  <c r="S10" i="2"/>
  <c r="R10" i="2"/>
  <c r="P10" i="2"/>
  <c r="O10" i="2"/>
  <c r="N10" i="2"/>
  <c r="M10" i="2"/>
  <c r="K10" i="2"/>
  <c r="J10" i="2"/>
  <c r="I10" i="2"/>
  <c r="H10" i="2"/>
  <c r="F10" i="2"/>
  <c r="E10" i="2"/>
  <c r="D10" i="2"/>
  <c r="C10" i="2"/>
  <c r="C51" i="2" l="1"/>
  <c r="C37" i="2"/>
  <c r="C11" i="2"/>
  <c r="C17" i="2"/>
  <c r="S50" i="1"/>
  <c r="R50" i="1"/>
  <c r="P50" i="1"/>
  <c r="O50" i="1"/>
  <c r="C51" i="1" s="1"/>
  <c r="N50" i="1"/>
  <c r="K50" i="1"/>
  <c r="J50" i="1"/>
  <c r="I50" i="1"/>
  <c r="H50" i="1"/>
  <c r="F50" i="1"/>
  <c r="E50" i="1"/>
  <c r="D50" i="1"/>
  <c r="C50" i="1"/>
  <c r="U36" i="1"/>
  <c r="T36" i="1"/>
  <c r="S36" i="1"/>
  <c r="R36" i="1"/>
  <c r="P36" i="1"/>
  <c r="O36" i="1"/>
  <c r="N36" i="1"/>
  <c r="M36" i="1"/>
  <c r="K36" i="1"/>
  <c r="J36" i="1"/>
  <c r="I36" i="1"/>
  <c r="H36" i="1"/>
  <c r="F36" i="1"/>
  <c r="E36" i="1"/>
  <c r="D36" i="1"/>
  <c r="C36" i="1"/>
  <c r="U22" i="1"/>
  <c r="T22" i="1"/>
  <c r="S22" i="1"/>
  <c r="R22" i="1"/>
  <c r="P22" i="1"/>
  <c r="O22" i="1"/>
  <c r="N22" i="1"/>
  <c r="M22" i="1"/>
  <c r="K22" i="1"/>
  <c r="J22" i="1"/>
  <c r="I22" i="1"/>
  <c r="H22" i="1"/>
  <c r="F22" i="1"/>
  <c r="E22" i="1"/>
  <c r="D22" i="1"/>
  <c r="C22" i="1"/>
  <c r="U16" i="1"/>
  <c r="T16" i="1"/>
  <c r="S16" i="1"/>
  <c r="R16" i="1"/>
  <c r="P16" i="1"/>
  <c r="O16" i="1"/>
  <c r="N16" i="1"/>
  <c r="M16" i="1"/>
  <c r="K16" i="1"/>
  <c r="J16" i="1"/>
  <c r="I16" i="1"/>
  <c r="H16" i="1"/>
  <c r="F16" i="1"/>
  <c r="E16" i="1"/>
  <c r="D16" i="1"/>
  <c r="C16" i="1"/>
  <c r="U10" i="1"/>
  <c r="T10" i="1"/>
  <c r="S10" i="1"/>
  <c r="R10" i="1"/>
  <c r="P10" i="1"/>
  <c r="O10" i="1"/>
  <c r="N10" i="1"/>
  <c r="M10" i="1"/>
  <c r="K10" i="1"/>
  <c r="J10" i="1"/>
  <c r="I10" i="1"/>
  <c r="H10" i="1"/>
  <c r="F10" i="1"/>
  <c r="E10" i="1"/>
  <c r="D10" i="1"/>
  <c r="C10" i="1"/>
  <c r="C17" i="1" l="1"/>
  <c r="C23" i="1"/>
  <c r="C11" i="1"/>
  <c r="C37" i="1"/>
</calcChain>
</file>

<file path=xl/sharedStrings.xml><?xml version="1.0" encoding="utf-8"?>
<sst xmlns="http://schemas.openxmlformats.org/spreadsheetml/2006/main" count="1337" uniqueCount="710">
  <si>
    <t>類別</t>
  </si>
  <si>
    <t>科目名稱</t>
    <phoneticPr fontId="7" type="noConversion"/>
  </si>
  <si>
    <t>第一學年</t>
  </si>
  <si>
    <t>科目名稱</t>
  </si>
  <si>
    <t>第二學年</t>
  </si>
  <si>
    <t>第三學年</t>
  </si>
  <si>
    <t>第四學年</t>
  </si>
  <si>
    <t>上</t>
  </si>
  <si>
    <t>下</t>
  </si>
  <si>
    <t>學分</t>
    <phoneticPr fontId="7" type="noConversion"/>
  </si>
  <si>
    <t>時數</t>
    <phoneticPr fontId="7" type="noConversion"/>
  </si>
  <si>
    <t>基礎通識</t>
    <phoneticPr fontId="7" type="noConversion"/>
  </si>
  <si>
    <t>中文閱讀與寫作</t>
  </si>
  <si>
    <t>體育(三)</t>
  </si>
  <si>
    <t>共同外語(一)</t>
  </si>
  <si>
    <t>共同外語(二)(三)</t>
  </si>
  <si>
    <t>體育(一)</t>
  </si>
  <si>
    <t>體育(二)-高爾夫</t>
  </si>
  <si>
    <t>小計</t>
  </si>
  <si>
    <t>類別學分小計</t>
  </si>
  <si>
    <t>1.共同外語課程需修滿6學分，學生於修課前即可選擇「英語」或「日語」為外語課程。
2.選定語言後，不可異動。</t>
    <phoneticPr fontId="6" type="noConversion"/>
  </si>
  <si>
    <t>職用通識</t>
    <phoneticPr fontId="7" type="noConversion"/>
  </si>
  <si>
    <t>職場應用文</t>
  </si>
  <si>
    <t>勞作教育(一)(二)</t>
  </si>
  <si>
    <t>法律與生活</t>
  </si>
  <si>
    <t>職場禮儀與口語表達</t>
  </si>
  <si>
    <t>多元通識</t>
    <phoneticPr fontId="7" type="noConversion"/>
  </si>
  <si>
    <t>院訂必修</t>
    <phoneticPr fontId="7" type="noConversion"/>
  </si>
  <si>
    <t>工程通識</t>
    <phoneticPr fontId="6" type="noConversion"/>
  </si>
  <si>
    <t>科技應用</t>
    <phoneticPr fontId="6" type="noConversion"/>
  </si>
  <si>
    <t>職涯講堂</t>
    <phoneticPr fontId="6" type="noConversion"/>
  </si>
  <si>
    <t>工程產業講座</t>
    <phoneticPr fontId="6" type="noConversion"/>
  </si>
  <si>
    <t>小計</t>
    <phoneticPr fontId="7" type="noConversion"/>
  </si>
  <si>
    <t>小計</t>
    <phoneticPr fontId="7" type="noConversion"/>
  </si>
  <si>
    <t>類別學分小計</t>
    <phoneticPr fontId="7" type="noConversion"/>
  </si>
  <si>
    <t>專業必修</t>
    <phoneticPr fontId="7" type="noConversion"/>
  </si>
  <si>
    <t>製造學</t>
  </si>
  <si>
    <t>工程材料與應用</t>
    <phoneticPr fontId="15" type="noConversion"/>
  </si>
  <si>
    <t>工程術語導讀(一)</t>
    <phoneticPr fontId="15" type="noConversion"/>
  </si>
  <si>
    <t>電腦軟體應用</t>
    <phoneticPr fontId="16" type="noConversion"/>
  </si>
  <si>
    <t>液氣壓控制與實習</t>
  </si>
  <si>
    <t>實務專題(一)</t>
  </si>
  <si>
    <t>工程概論</t>
    <phoneticPr fontId="15" type="noConversion"/>
  </si>
  <si>
    <t>智慧車輛實務</t>
    <phoneticPr fontId="16" type="noConversion"/>
  </si>
  <si>
    <t>車輛電腦控制與實習</t>
  </si>
  <si>
    <t>機械製圖</t>
  </si>
  <si>
    <t>車輛工程與實習(二)</t>
  </si>
  <si>
    <t>工程術語導讀(二)</t>
    <phoneticPr fontId="15" type="noConversion"/>
  </si>
  <si>
    <t>工程數學</t>
  </si>
  <si>
    <t>車輛新式科技</t>
  </si>
  <si>
    <t>實務專題(二)</t>
  </si>
  <si>
    <t>電腦輔助繪圖</t>
  </si>
  <si>
    <t>應用力學</t>
  </si>
  <si>
    <t>車輛專業實務</t>
  </si>
  <si>
    <t>車輛工程與實習(一)</t>
  </si>
  <si>
    <t>電腦輔助立體繪圖</t>
  </si>
  <si>
    <t>熱流學與實驗</t>
  </si>
  <si>
    <t>應用電子學與實習</t>
  </si>
  <si>
    <t>特色必修</t>
    <phoneticPr fontId="6" type="noConversion"/>
  </si>
  <si>
    <t>能源科技</t>
  </si>
  <si>
    <t>電動車概論</t>
    <phoneticPr fontId="15" type="noConversion"/>
  </si>
  <si>
    <t>電動車電池技術實務</t>
  </si>
  <si>
    <t>綠能車輛技術</t>
  </si>
  <si>
    <t>電動車電池測試與實習</t>
  </si>
  <si>
    <t>電動車檢測及維修</t>
    <phoneticPr fontId="15" type="noConversion"/>
  </si>
  <si>
    <t>電動車規格</t>
  </si>
  <si>
    <t>電動車馬達測試與實習</t>
  </si>
  <si>
    <t>小計</t>
    <phoneticPr fontId="7" type="noConversion"/>
  </si>
  <si>
    <t>專業選修</t>
    <phoneticPr fontId="7" type="noConversion"/>
  </si>
  <si>
    <t>計算機程式</t>
  </si>
  <si>
    <t>○車輛懸吊系統</t>
  </si>
  <si>
    <t>○軌道工程學</t>
  </si>
  <si>
    <t>○機構創意思考與設計</t>
  </si>
  <si>
    <t>引擎系統</t>
  </si>
  <si>
    <t>引擎電路控制</t>
  </si>
  <si>
    <t>○車輛設計</t>
  </si>
  <si>
    <t>職場體驗(一)(二)</t>
    <phoneticPr fontId="7" type="noConversion"/>
  </si>
  <si>
    <t>*</t>
    <phoneticPr fontId="7" type="noConversion"/>
  </si>
  <si>
    <t>機械設計</t>
  </si>
  <si>
    <t>專利申請與撰寫</t>
  </si>
  <si>
    <t>○飛行工程概論</t>
  </si>
  <si>
    <t>機車原理</t>
    <phoneticPr fontId="15" type="noConversion"/>
  </si>
  <si>
    <t>自動變速箱原理</t>
  </si>
  <si>
    <t>防蝕技術</t>
  </si>
  <si>
    <t>機構設計模擬</t>
  </si>
  <si>
    <t>機車動力檢修實習</t>
    <phoneticPr fontId="15" type="noConversion"/>
  </si>
  <si>
    <t>焊接工程</t>
  </si>
  <si>
    <t>智慧型車輛</t>
  </si>
  <si>
    <t>汽機車綜合檢修實習</t>
    <phoneticPr fontId="7" type="noConversion"/>
  </si>
  <si>
    <t>*</t>
  </si>
  <si>
    <t>熱傳學</t>
  </si>
  <si>
    <t>○現代車輛技術</t>
  </si>
  <si>
    <t>○車輛感測學</t>
  </si>
  <si>
    <t>校外實習(二)</t>
  </si>
  <si>
    <t>燃料電池技術</t>
  </si>
  <si>
    <t>電動車檢測及維修</t>
  </si>
  <si>
    <t>校外實習</t>
  </si>
  <si>
    <t>○車輛專題討論</t>
  </si>
  <si>
    <t>車輛底盤</t>
  </si>
  <si>
    <t>○車身鈑金與塗裝</t>
  </si>
  <si>
    <t>備註</t>
    <phoneticPr fontId="6" type="noConversion"/>
  </si>
  <si>
    <t>基礎通識：14</t>
    <phoneticPr fontId="6" type="noConversion"/>
  </si>
  <si>
    <t>院訂必修：8</t>
    <phoneticPr fontId="6" type="noConversion"/>
  </si>
  <si>
    <t>專業必修：67</t>
    <phoneticPr fontId="6" type="noConversion"/>
  </si>
  <si>
    <t>專業選修：25</t>
    <phoneticPr fontId="6" type="noConversion"/>
  </si>
  <si>
    <t>畢業最低學分數：128</t>
    <phoneticPr fontId="6" type="noConversion"/>
  </si>
  <si>
    <t>科目名稱</t>
    <phoneticPr fontId="7" type="noConversion"/>
  </si>
  <si>
    <t>學分</t>
    <phoneticPr fontId="7" type="noConversion"/>
  </si>
  <si>
    <t>時數</t>
    <phoneticPr fontId="7" type="noConversion"/>
  </si>
  <si>
    <t>學分</t>
    <phoneticPr fontId="7" type="noConversion"/>
  </si>
  <si>
    <t>時數</t>
    <phoneticPr fontId="7" type="noConversion"/>
  </si>
  <si>
    <t>時數</t>
    <phoneticPr fontId="7" type="noConversion"/>
  </si>
  <si>
    <t>基礎通識</t>
    <phoneticPr fontId="7" type="noConversion"/>
  </si>
  <si>
    <t>1.共同外語課程需修滿6學分，學生於修課前即可選擇「英語」或「日語」為外語課程。
2.選定語言後，不可異動。</t>
    <phoneticPr fontId="6" type="noConversion"/>
  </si>
  <si>
    <t>職用通識</t>
    <phoneticPr fontId="7" type="noConversion"/>
  </si>
  <si>
    <t>多元通識</t>
    <phoneticPr fontId="7" type="noConversion"/>
  </si>
  <si>
    <t>院訂必修</t>
    <phoneticPr fontId="7" type="noConversion"/>
  </si>
  <si>
    <t>工程通識</t>
    <phoneticPr fontId="6" type="noConversion"/>
  </si>
  <si>
    <t>職涯講堂</t>
    <phoneticPr fontId="6" type="noConversion"/>
  </si>
  <si>
    <t>工程產業講座</t>
    <phoneticPr fontId="6" type="noConversion"/>
  </si>
  <si>
    <t>小計</t>
    <phoneticPr fontId="7" type="noConversion"/>
  </si>
  <si>
    <t>類別學分小計</t>
    <phoneticPr fontId="7" type="noConversion"/>
  </si>
  <si>
    <t>專業必修</t>
    <phoneticPr fontId="7" type="noConversion"/>
  </si>
  <si>
    <t>工程材料與應用</t>
    <phoneticPr fontId="15" type="noConversion"/>
  </si>
  <si>
    <t>工程術語導讀(一)</t>
    <phoneticPr fontId="15" type="noConversion"/>
  </si>
  <si>
    <t>電腦軟體應用</t>
    <phoneticPr fontId="16" type="noConversion"/>
  </si>
  <si>
    <t>工程概論</t>
    <phoneticPr fontId="15" type="noConversion"/>
  </si>
  <si>
    <t>智慧車輛實務</t>
    <phoneticPr fontId="16" type="noConversion"/>
  </si>
  <si>
    <t>工程術語導讀(二)</t>
    <phoneticPr fontId="15" type="noConversion"/>
  </si>
  <si>
    <t>特色必修</t>
    <phoneticPr fontId="6" type="noConversion"/>
  </si>
  <si>
    <t>車輛鑑賞</t>
  </si>
  <si>
    <t>熱力學</t>
  </si>
  <si>
    <t>流體力學</t>
  </si>
  <si>
    <t>車輛底盤實務</t>
  </si>
  <si>
    <t>車輛傳動系統</t>
  </si>
  <si>
    <t>車輛性能測試與檢驗</t>
  </si>
  <si>
    <t>車輛電路控制</t>
  </si>
  <si>
    <t>專業選修</t>
    <phoneticPr fontId="7" type="noConversion"/>
  </si>
  <si>
    <t>機車動力檢修實習</t>
    <phoneticPr fontId="15" type="noConversion"/>
  </si>
  <si>
    <t>機車原理</t>
    <phoneticPr fontId="15" type="noConversion"/>
  </si>
  <si>
    <t>職場體驗(一)(二)</t>
    <phoneticPr fontId="7" type="noConversion"/>
  </si>
  <si>
    <t>*</t>
    <phoneticPr fontId="7" type="noConversion"/>
  </si>
  <si>
    <t>*</t>
    <phoneticPr fontId="7" type="noConversion"/>
  </si>
  <si>
    <t>備註</t>
    <phoneticPr fontId="6" type="noConversion"/>
  </si>
  <si>
    <t>基礎通識：14</t>
    <phoneticPr fontId="6" type="noConversion"/>
  </si>
  <si>
    <t>院訂必修：8</t>
    <phoneticPr fontId="6" type="noConversion"/>
  </si>
  <si>
    <t>專業必修：67</t>
    <phoneticPr fontId="6" type="noConversion"/>
  </si>
  <si>
    <t>專業選修：25</t>
    <phoneticPr fontId="6" type="noConversion"/>
  </si>
  <si>
    <t>畢業最低學分數：128</t>
    <phoneticPr fontId="6" type="noConversion"/>
  </si>
  <si>
    <t>畢業最低學分數：128</t>
    <phoneticPr fontId="6" type="noConversion"/>
  </si>
  <si>
    <t>專業選修：26</t>
    <phoneticPr fontId="6" type="noConversion"/>
  </si>
  <si>
    <t>專業必修：66</t>
    <phoneticPr fontId="6" type="noConversion"/>
  </si>
  <si>
    <t>院訂必修：8</t>
    <phoneticPr fontId="6" type="noConversion"/>
  </si>
  <si>
    <t>基礎通識：14</t>
    <phoneticPr fontId="6" type="noConversion"/>
  </si>
  <si>
    <t>備註</t>
    <phoneticPr fontId="6" type="noConversion"/>
  </si>
  <si>
    <t>○機構原理</t>
  </si>
  <si>
    <t>品質管制</t>
  </si>
  <si>
    <t>○電腦整合製造</t>
  </si>
  <si>
    <t>○模具工程實務</t>
  </si>
  <si>
    <t>○模具機構設計</t>
  </si>
  <si>
    <t>沖壓模具專題</t>
  </si>
  <si>
    <t>校外實習(暑期)</t>
  </si>
  <si>
    <t>校外實習(一)</t>
  </si>
  <si>
    <t>○切削原理</t>
  </si>
  <si>
    <t>進階技術認證</t>
  </si>
  <si>
    <t>非破壞檢測</t>
  </si>
  <si>
    <t>沖壓產品設計與模具之關係</t>
  </si>
  <si>
    <t>○熱處理</t>
  </si>
  <si>
    <t>*</t>
    <phoneticPr fontId="7" type="noConversion"/>
  </si>
  <si>
    <t>職場體驗(一)(二)</t>
    <phoneticPr fontId="7" type="noConversion"/>
  </si>
  <si>
    <t>○非傳統加工</t>
  </si>
  <si>
    <t>微電腦控制</t>
  </si>
  <si>
    <t>精密機械概論</t>
  </si>
  <si>
    <t>工業配電</t>
  </si>
  <si>
    <t>○精密鑄造</t>
  </si>
  <si>
    <t>○專利申請與撰寫</t>
  </si>
  <si>
    <t>半導體製程</t>
  </si>
  <si>
    <t>機械概論</t>
  </si>
  <si>
    <t>○生產自動化技術</t>
  </si>
  <si>
    <t>視窗程式設計</t>
  </si>
  <si>
    <t>專業選修</t>
    <phoneticPr fontId="7" type="noConversion"/>
  </si>
  <si>
    <t>小計</t>
    <phoneticPr fontId="7" type="noConversion"/>
  </si>
  <si>
    <t>3D列印與實習</t>
  </si>
  <si>
    <t>模具技術與實驗</t>
  </si>
  <si>
    <t>數控工具機(二)</t>
  </si>
  <si>
    <t>五軸加工機實習</t>
  </si>
  <si>
    <t>數控工具機(一)</t>
  </si>
  <si>
    <t>精密量測</t>
  </si>
  <si>
    <t>特色必修</t>
    <phoneticPr fontId="6" type="noConversion"/>
  </si>
  <si>
    <t>工程術語導讀(二)</t>
    <phoneticPr fontId="15" type="noConversion"/>
  </si>
  <si>
    <t>塑性加工</t>
  </si>
  <si>
    <t>逆向工程與實習</t>
  </si>
  <si>
    <t>微電腦概論與實習</t>
    <phoneticPr fontId="16" type="noConversion"/>
  </si>
  <si>
    <t>材料實驗</t>
  </si>
  <si>
    <t>製造實務</t>
  </si>
  <si>
    <t>工程術語導讀(一)</t>
    <phoneticPr fontId="15" type="noConversion"/>
  </si>
  <si>
    <t>材料力學</t>
  </si>
  <si>
    <t>順序控制與實習</t>
  </si>
  <si>
    <t>工程概論</t>
    <phoneticPr fontId="16" type="noConversion"/>
  </si>
  <si>
    <t>電腦輔助設計</t>
  </si>
  <si>
    <t>電腦輔助機械製圖</t>
  </si>
  <si>
    <t>電腦軟體應用</t>
    <phoneticPr fontId="16" type="noConversion"/>
  </si>
  <si>
    <t>工程材料與應用</t>
  </si>
  <si>
    <t>專業必修</t>
    <phoneticPr fontId="7" type="noConversion"/>
  </si>
  <si>
    <t>類別學分小計</t>
    <phoneticPr fontId="7" type="noConversion"/>
  </si>
  <si>
    <t>工程產業講座</t>
    <phoneticPr fontId="6" type="noConversion"/>
  </si>
  <si>
    <t>職涯講堂</t>
    <phoneticPr fontId="6" type="noConversion"/>
  </si>
  <si>
    <t>科技應用</t>
    <phoneticPr fontId="6" type="noConversion"/>
  </si>
  <si>
    <t>工程通識</t>
    <phoneticPr fontId="6" type="noConversion"/>
  </si>
  <si>
    <t>院訂必修</t>
    <phoneticPr fontId="7" type="noConversion"/>
  </si>
  <si>
    <t>多元通識</t>
    <phoneticPr fontId="7" type="noConversion"/>
  </si>
  <si>
    <t>職用通識</t>
    <phoneticPr fontId="7" type="noConversion"/>
  </si>
  <si>
    <t>1.共同外語課程需修滿6學分，學生於修課前即可選擇「英語」或「日語」為外語課程。
2.選定語言後，不可異動。</t>
    <phoneticPr fontId="6" type="noConversion"/>
  </si>
  <si>
    <t>基礎通識</t>
    <phoneticPr fontId="7" type="noConversion"/>
  </si>
  <si>
    <t>時數</t>
    <phoneticPr fontId="7" type="noConversion"/>
  </si>
  <si>
    <t>學分</t>
    <phoneticPr fontId="7" type="noConversion"/>
  </si>
  <si>
    <t>科目名稱</t>
    <phoneticPr fontId="7" type="noConversion"/>
  </si>
  <si>
    <t>科目名稱</t>
    <phoneticPr fontId="7" type="noConversion"/>
  </si>
  <si>
    <t>時數</t>
    <phoneticPr fontId="7" type="noConversion"/>
  </si>
  <si>
    <t>學分</t>
    <phoneticPr fontId="7" type="noConversion"/>
  </si>
  <si>
    <t>多元通識</t>
    <phoneticPr fontId="7" type="noConversion"/>
  </si>
  <si>
    <t>院訂必修</t>
    <phoneticPr fontId="7" type="noConversion"/>
  </si>
  <si>
    <t>工程通識</t>
    <phoneticPr fontId="6" type="noConversion"/>
  </si>
  <si>
    <t>職涯講堂</t>
    <phoneticPr fontId="6" type="noConversion"/>
  </si>
  <si>
    <t>工程產業講座</t>
    <phoneticPr fontId="6" type="noConversion"/>
  </si>
  <si>
    <t>小計</t>
    <phoneticPr fontId="7" type="noConversion"/>
  </si>
  <si>
    <t>類別學分小計</t>
    <phoneticPr fontId="7" type="noConversion"/>
  </si>
  <si>
    <t>專業必修</t>
    <phoneticPr fontId="7" type="noConversion"/>
  </si>
  <si>
    <t>製造學</t>
    <phoneticPr fontId="6" type="noConversion"/>
  </si>
  <si>
    <t>工程材料與應用</t>
    <phoneticPr fontId="16" type="noConversion"/>
  </si>
  <si>
    <t>實務專題(一)</t>
    <phoneticPr fontId="16" type="noConversion"/>
  </si>
  <si>
    <t>電腦軟體應用</t>
    <phoneticPr fontId="16" type="noConversion"/>
  </si>
  <si>
    <t>數控工具機(一)</t>
    <phoneticPr fontId="16" type="noConversion"/>
  </si>
  <si>
    <t>順序控制與實習</t>
    <phoneticPr fontId="15" type="noConversion"/>
  </si>
  <si>
    <t>工程概論</t>
    <phoneticPr fontId="16" type="noConversion"/>
  </si>
  <si>
    <t>應用電子學與實習</t>
    <phoneticPr fontId="16" type="noConversion"/>
  </si>
  <si>
    <t>工程術語導讀(一)</t>
    <phoneticPr fontId="15" type="noConversion"/>
  </si>
  <si>
    <t>熱流學與實驗</t>
    <phoneticPr fontId="16" type="noConversion"/>
  </si>
  <si>
    <t>液氣壓控制與實習</t>
    <phoneticPr fontId="16" type="noConversion"/>
  </si>
  <si>
    <t>工程術語導讀(二)</t>
    <phoneticPr fontId="16" type="noConversion"/>
  </si>
  <si>
    <t>液氣壓工程</t>
  </si>
  <si>
    <t>實務專題(二)</t>
    <phoneticPr fontId="16" type="noConversion"/>
  </si>
  <si>
    <t>製造實務</t>
    <phoneticPr fontId="16" type="noConversion"/>
  </si>
  <si>
    <t>數控工具機(二)</t>
    <phoneticPr fontId="16" type="noConversion"/>
  </si>
  <si>
    <t>機電整合</t>
    <phoneticPr fontId="16" type="noConversion"/>
  </si>
  <si>
    <t>特色必修</t>
    <phoneticPr fontId="6" type="noConversion"/>
  </si>
  <si>
    <t>飛機修護實務</t>
    <phoneticPr fontId="16" type="noConversion"/>
  </si>
  <si>
    <t>航空產業概論</t>
    <phoneticPr fontId="16" type="noConversion"/>
  </si>
  <si>
    <t>飛機系統</t>
  </si>
  <si>
    <t>飛行原理與實務</t>
    <phoneticPr fontId="16" type="noConversion"/>
  </si>
  <si>
    <t>無人機實務</t>
    <phoneticPr fontId="16" type="noConversion"/>
  </si>
  <si>
    <t>航空發動機</t>
    <phoneticPr fontId="16" type="noConversion"/>
  </si>
  <si>
    <t>飛機製造</t>
    <phoneticPr fontId="16" type="noConversion"/>
  </si>
  <si>
    <t>飛機儀電系統與實習</t>
  </si>
  <si>
    <t>專業選修</t>
    <phoneticPr fontId="7" type="noConversion"/>
  </si>
  <si>
    <t>人因工程</t>
    <phoneticPr fontId="16" type="noConversion"/>
  </si>
  <si>
    <t>飛具設計</t>
    <phoneticPr fontId="16" type="noConversion"/>
  </si>
  <si>
    <t>○生產自動化技術</t>
    <phoneticPr fontId="15" type="noConversion"/>
  </si>
  <si>
    <t>機構學</t>
    <phoneticPr fontId="16" type="noConversion"/>
  </si>
  <si>
    <t>民航法規</t>
    <phoneticPr fontId="16" type="noConversion"/>
  </si>
  <si>
    <t>○專利申請與撰寫</t>
    <phoneticPr fontId="16" type="noConversion"/>
  </si>
  <si>
    <t>機場經營與管理</t>
    <phoneticPr fontId="16" type="noConversion"/>
  </si>
  <si>
    <t>飛機維修計劃管理</t>
    <phoneticPr fontId="16" type="noConversion"/>
  </si>
  <si>
    <t>飛航管制</t>
    <phoneticPr fontId="16" type="noConversion"/>
  </si>
  <si>
    <t>職場體驗(一)(二)</t>
    <phoneticPr fontId="7" type="noConversion"/>
  </si>
  <si>
    <t>*</t>
    <phoneticPr fontId="7" type="noConversion"/>
  </si>
  <si>
    <t>*</t>
    <phoneticPr fontId="7" type="noConversion"/>
  </si>
  <si>
    <t>微電腦控制</t>
    <phoneticPr fontId="16" type="noConversion"/>
  </si>
  <si>
    <t>飛機通訊</t>
    <phoneticPr fontId="16" type="noConversion"/>
  </si>
  <si>
    <t>先進複合材料</t>
    <phoneticPr fontId="16" type="noConversion"/>
  </si>
  <si>
    <t>飛行模擬概論</t>
    <phoneticPr fontId="16" type="noConversion"/>
  </si>
  <si>
    <t>飛行安全與管理(SMS)</t>
    <phoneticPr fontId="16" type="noConversion"/>
  </si>
  <si>
    <t>非破壞檢測</t>
    <phoneticPr fontId="16" type="noConversion"/>
  </si>
  <si>
    <t>航空氣象學</t>
    <phoneticPr fontId="16" type="noConversion"/>
  </si>
  <si>
    <t>旋翼機實務</t>
    <phoneticPr fontId="16" type="noConversion"/>
  </si>
  <si>
    <t>飛機導航與控制</t>
    <phoneticPr fontId="16" type="noConversion"/>
  </si>
  <si>
    <t>航空品保</t>
    <phoneticPr fontId="16" type="noConversion"/>
  </si>
  <si>
    <t>飛機性能分析</t>
    <phoneticPr fontId="16" type="noConversion"/>
  </si>
  <si>
    <t>備註</t>
    <phoneticPr fontId="6" type="noConversion"/>
  </si>
  <si>
    <t>基礎通識：14</t>
    <phoneticPr fontId="6" type="noConversion"/>
  </si>
  <si>
    <t>院訂必修：8</t>
    <phoneticPr fontId="6" type="noConversion"/>
  </si>
  <si>
    <t>專業必修：66</t>
    <phoneticPr fontId="6" type="noConversion"/>
  </si>
  <si>
    <t>專業選修：26</t>
    <phoneticPr fontId="6" type="noConversion"/>
  </si>
  <si>
    <t>畢業最低學分數：128</t>
    <phoneticPr fontId="6" type="noConversion"/>
  </si>
  <si>
    <r>
      <t>臺北城市科技大學四年制日間部</t>
    </r>
    <r>
      <rPr>
        <b/>
        <sz val="18"/>
        <color indexed="10"/>
        <rFont val="微軟正黑體"/>
        <family val="2"/>
        <charset val="136"/>
      </rPr>
      <t>資訊工程系</t>
    </r>
    <r>
      <rPr>
        <sz val="18"/>
        <rFont val="微軟正黑體"/>
        <family val="2"/>
        <charset val="136"/>
      </rPr>
      <t>課程規劃表</t>
    </r>
    <r>
      <rPr>
        <sz val="12"/>
        <rFont val="微軟正黑體"/>
        <family val="2"/>
        <charset val="136"/>
      </rPr>
      <t xml:space="preserve">(109學年度入學適用) </t>
    </r>
    <phoneticPr fontId="7" type="noConversion"/>
  </si>
  <si>
    <t>科目名稱</t>
    <phoneticPr fontId="7" type="noConversion"/>
  </si>
  <si>
    <t>學分</t>
    <phoneticPr fontId="7" type="noConversion"/>
  </si>
  <si>
    <t>學分</t>
    <phoneticPr fontId="7" type="noConversion"/>
  </si>
  <si>
    <t>時數</t>
    <phoneticPr fontId="7" type="noConversion"/>
  </si>
  <si>
    <t>時數</t>
    <phoneticPr fontId="7" type="noConversion"/>
  </si>
  <si>
    <t>基礎通識</t>
    <phoneticPr fontId="7" type="noConversion"/>
  </si>
  <si>
    <t>中文閱讀與寫作</t>
    <phoneticPr fontId="7" type="noConversion"/>
  </si>
  <si>
    <t>體育(三)</t>
    <phoneticPr fontId="7" type="noConversion"/>
  </si>
  <si>
    <t>體育(一)</t>
    <phoneticPr fontId="7" type="noConversion"/>
  </si>
  <si>
    <t>共同外語(二)</t>
    <phoneticPr fontId="7" type="noConversion"/>
  </si>
  <si>
    <t>共同外語(一)</t>
    <phoneticPr fontId="7" type="noConversion"/>
  </si>
  <si>
    <t>共同外語(三)</t>
    <phoneticPr fontId="7" type="noConversion"/>
  </si>
  <si>
    <t>體育(二)-高爾夫</t>
    <phoneticPr fontId="7" type="noConversion"/>
  </si>
  <si>
    <t>1.共同外語課程需修滿6學分，學生於修課前即可選擇「英語」或「日語」為外語課程。
2.選定語言後，不可異動。</t>
    <phoneticPr fontId="6" type="noConversion"/>
  </si>
  <si>
    <t>職用通識</t>
    <phoneticPr fontId="7" type="noConversion"/>
  </si>
  <si>
    <t>職場應用文</t>
    <phoneticPr fontId="7" type="noConversion"/>
  </si>
  <si>
    <t>勞作教育(一)(二)</t>
    <phoneticPr fontId="7" type="noConversion"/>
  </si>
  <si>
    <t>法律與生活</t>
    <phoneticPr fontId="7" type="noConversion"/>
  </si>
  <si>
    <t>職場禮儀與口語表達</t>
    <phoneticPr fontId="7" type="noConversion"/>
  </si>
  <si>
    <t>多元通識</t>
    <phoneticPr fontId="7" type="noConversion"/>
  </si>
  <si>
    <t>院訂必修</t>
    <phoneticPr fontId="7" type="noConversion"/>
  </si>
  <si>
    <t>工程通識</t>
    <phoneticPr fontId="6" type="noConversion"/>
  </si>
  <si>
    <t>科技應用</t>
    <phoneticPr fontId="6" type="noConversion"/>
  </si>
  <si>
    <t>職涯講堂</t>
    <phoneticPr fontId="6" type="noConversion"/>
  </si>
  <si>
    <t>工程產業講座</t>
    <phoneticPr fontId="6" type="noConversion"/>
  </si>
  <si>
    <t>小計</t>
    <phoneticPr fontId="7" type="noConversion"/>
  </si>
  <si>
    <t>類別學分小計</t>
    <phoneticPr fontId="7" type="noConversion"/>
  </si>
  <si>
    <t>網頁設計</t>
    <phoneticPr fontId="7" type="noConversion"/>
  </si>
  <si>
    <t>資料結構</t>
    <phoneticPr fontId="6" type="noConversion"/>
  </si>
  <si>
    <t>資訊工程概論</t>
    <phoneticPr fontId="7" type="noConversion"/>
  </si>
  <si>
    <t>電腦程式設計</t>
    <phoneticPr fontId="6" type="noConversion"/>
  </si>
  <si>
    <t>電腦硬體裝修</t>
    <phoneticPr fontId="7" type="noConversion"/>
  </si>
  <si>
    <t>資訊術語導讀</t>
    <phoneticPr fontId="6" type="noConversion"/>
  </si>
  <si>
    <t>工程數學</t>
    <phoneticPr fontId="7" type="noConversion"/>
  </si>
  <si>
    <t>專業核心必修</t>
    <phoneticPr fontId="7" type="noConversion"/>
  </si>
  <si>
    <t>計算機程式與應用</t>
    <phoneticPr fontId="7" type="noConversion"/>
  </si>
  <si>
    <t>多媒體原理與應用</t>
  </si>
  <si>
    <t>嵌入式系統概論</t>
    <phoneticPr fontId="7" type="noConversion"/>
  </si>
  <si>
    <t>數位邏輯設計</t>
    <phoneticPr fontId="6" type="noConversion"/>
  </si>
  <si>
    <t>多媒體原理與應用實習</t>
    <phoneticPr fontId="7" type="noConversion"/>
  </si>
  <si>
    <t>嵌入式系統實習</t>
    <phoneticPr fontId="7" type="noConversion"/>
  </si>
  <si>
    <t>電腦軟硬體實務</t>
    <phoneticPr fontId="7" type="noConversion"/>
  </si>
  <si>
    <t>實務專題(一)</t>
    <phoneticPr fontId="7" type="noConversion"/>
  </si>
  <si>
    <t>作業系統</t>
    <phoneticPr fontId="7" type="noConversion"/>
  </si>
  <si>
    <t>行動裝置實務</t>
    <phoneticPr fontId="6" type="noConversion"/>
  </si>
  <si>
    <t>微算機系統與介面應用</t>
    <phoneticPr fontId="7" type="noConversion"/>
  </si>
  <si>
    <t>實務專題(二)</t>
    <phoneticPr fontId="7" type="noConversion"/>
  </si>
  <si>
    <t>微算機系統與介面應用實習</t>
    <phoneticPr fontId="7" type="noConversion"/>
  </si>
  <si>
    <t>FPGA之原理與應用</t>
    <phoneticPr fontId="7" type="noConversion"/>
  </si>
  <si>
    <t>FPGA電路設計實習</t>
    <phoneticPr fontId="7" type="noConversion"/>
  </si>
  <si>
    <t>專業核心選修</t>
    <phoneticPr fontId="7" type="noConversion"/>
  </si>
  <si>
    <t>數位電子學</t>
    <phoneticPr fontId="7" type="noConversion"/>
  </si>
  <si>
    <t>互動式網頁設計</t>
    <phoneticPr fontId="7" type="noConversion"/>
  </si>
  <si>
    <t>網路程式設計實務</t>
  </si>
  <si>
    <t>動畫程式設計實務</t>
  </si>
  <si>
    <t>網路與安全概論</t>
    <phoneticPr fontId="7" type="noConversion"/>
  </si>
  <si>
    <t>物件導向程式設計</t>
    <phoneticPr fontId="7" type="noConversion"/>
  </si>
  <si>
    <t>計算機組織</t>
    <phoneticPr fontId="6" type="noConversion"/>
  </si>
  <si>
    <t>網路資訊檢索與應用</t>
    <phoneticPr fontId="7" type="noConversion"/>
  </si>
  <si>
    <t>遊戲設計實務</t>
    <phoneticPr fontId="7" type="noConversion"/>
  </si>
  <si>
    <t>超大型積體電路設計導論</t>
  </si>
  <si>
    <t>行動網際網路技術與應用</t>
  </si>
  <si>
    <t>校外實習(一)</t>
    <phoneticPr fontId="7" type="noConversion"/>
  </si>
  <si>
    <t>*</t>
    <phoneticPr fontId="6" type="noConversion"/>
  </si>
  <si>
    <t>DSP之原理及應用</t>
  </si>
  <si>
    <t>輸出入裝置與驅動程式設計</t>
    <phoneticPr fontId="7" type="noConversion"/>
  </si>
  <si>
    <t>校外實習(暑)</t>
    <phoneticPr fontId="7" type="noConversion"/>
  </si>
  <si>
    <t>*</t>
    <phoneticPr fontId="6" type="noConversion"/>
  </si>
  <si>
    <t>校外實習(一)</t>
    <phoneticPr fontId="7" type="noConversion"/>
  </si>
  <si>
    <t>*</t>
    <phoneticPr fontId="6" type="noConversion"/>
  </si>
  <si>
    <t>計算機網路概論</t>
    <phoneticPr fontId="7" type="noConversion"/>
  </si>
  <si>
    <t>校外實習(暑)</t>
    <phoneticPr fontId="7" type="noConversion"/>
  </si>
  <si>
    <t>網路遊戲設計實務</t>
  </si>
  <si>
    <t>視窗程式設計</t>
    <phoneticPr fontId="7" type="noConversion"/>
  </si>
  <si>
    <t>USB驅動程式實務</t>
    <phoneticPr fontId="7" type="noConversion"/>
  </si>
  <si>
    <t>軟體專案管理</t>
    <phoneticPr fontId="7" type="noConversion"/>
  </si>
  <si>
    <t>校外實習(二)</t>
    <phoneticPr fontId="7" type="noConversion"/>
  </si>
  <si>
    <t>多媒體網頁設計</t>
  </si>
  <si>
    <t>新興能源原理與實務</t>
    <phoneticPr fontId="7" type="noConversion"/>
  </si>
  <si>
    <t>網路資料庫設計實務</t>
  </si>
  <si>
    <t>類神經網路原理與應用</t>
    <phoneticPr fontId="7" type="noConversion"/>
  </si>
  <si>
    <t>綠色能源開發與應用</t>
    <phoneticPr fontId="7" type="noConversion"/>
  </si>
  <si>
    <t>校外實習(二)</t>
    <phoneticPr fontId="7" type="noConversion"/>
  </si>
  <si>
    <t>專業選修</t>
    <phoneticPr fontId="7" type="noConversion"/>
  </si>
  <si>
    <t>大數據分析導論</t>
    <phoneticPr fontId="7" type="noConversion"/>
  </si>
  <si>
    <t>高科技專利取得與攻防</t>
    <phoneticPr fontId="7" type="noConversion"/>
  </si>
  <si>
    <t>模糊理論與應用</t>
  </si>
  <si>
    <t>物聯網實務</t>
    <phoneticPr fontId="7" type="noConversion"/>
  </si>
  <si>
    <t>軟體開發技術</t>
    <phoneticPr fontId="7" type="noConversion"/>
  </si>
  <si>
    <t>嵌入式系統程式設計</t>
  </si>
  <si>
    <t>資料庫系統</t>
    <phoneticPr fontId="7" type="noConversion"/>
  </si>
  <si>
    <t>電腦繪圖</t>
    <phoneticPr fontId="7" type="noConversion"/>
  </si>
  <si>
    <t>數位影像處理</t>
    <phoneticPr fontId="7" type="noConversion"/>
  </si>
  <si>
    <t>數值方法</t>
    <phoneticPr fontId="7" type="noConversion"/>
  </si>
  <si>
    <t>系統程式規劃</t>
    <phoneticPr fontId="7" type="noConversion"/>
  </si>
  <si>
    <t>電腦軟體應用</t>
    <phoneticPr fontId="7" type="noConversion"/>
  </si>
  <si>
    <t>電腦周邊介面設計</t>
    <phoneticPr fontId="7" type="noConversion"/>
  </si>
  <si>
    <t>嵌入式作業系統</t>
    <phoneticPr fontId="7" type="noConversion"/>
  </si>
  <si>
    <t>虛擬實境</t>
    <phoneticPr fontId="7" type="noConversion"/>
  </si>
  <si>
    <t>電子商務與社群實務</t>
    <phoneticPr fontId="7" type="noConversion"/>
  </si>
  <si>
    <t>APP程式設計與應用</t>
    <phoneticPr fontId="7" type="noConversion"/>
  </si>
  <si>
    <t>AI人工智慧實務</t>
    <phoneticPr fontId="7" type="noConversion"/>
  </si>
  <si>
    <t>創意思考與方法</t>
    <phoneticPr fontId="7" type="noConversion"/>
  </si>
  <si>
    <t>智慧生活科技設計</t>
    <phoneticPr fontId="7" type="noConversion"/>
  </si>
  <si>
    <t xml:space="preserve"> </t>
    <phoneticPr fontId="7" type="noConversion"/>
  </si>
  <si>
    <t>嵌入式多核心系統與軟體</t>
    <phoneticPr fontId="7" type="noConversion"/>
  </si>
  <si>
    <t>JAVA程式設計</t>
    <phoneticPr fontId="7" type="noConversion"/>
  </si>
  <si>
    <t>資訊安全</t>
    <phoneticPr fontId="7" type="noConversion"/>
  </si>
  <si>
    <t>平行處理</t>
    <phoneticPr fontId="7" type="noConversion"/>
  </si>
  <si>
    <t>機器人設計實務</t>
    <phoneticPr fontId="7" type="noConversion"/>
  </si>
  <si>
    <t>超大型積體電路設計</t>
    <phoneticPr fontId="7" type="noConversion"/>
  </si>
  <si>
    <t>電腦視覺</t>
    <phoneticPr fontId="7" type="noConversion"/>
  </si>
  <si>
    <t>嵌入式微處理器系統</t>
    <phoneticPr fontId="7" type="noConversion"/>
  </si>
  <si>
    <t>影音壓縮</t>
    <phoneticPr fontId="7" type="noConversion"/>
  </si>
  <si>
    <t>MSP430實務設計</t>
    <phoneticPr fontId="7" type="noConversion"/>
  </si>
  <si>
    <t>計算機演算法</t>
    <phoneticPr fontId="7" type="noConversion"/>
  </si>
  <si>
    <t>智慧生活科技應用實務</t>
    <phoneticPr fontId="7" type="noConversion"/>
  </si>
  <si>
    <t>備註</t>
    <phoneticPr fontId="6" type="noConversion"/>
  </si>
  <si>
    <t>基礎通識：14</t>
    <phoneticPr fontId="6" type="noConversion"/>
  </si>
  <si>
    <t>院訂必修：8</t>
    <phoneticPr fontId="6" type="noConversion"/>
  </si>
  <si>
    <t>專業必修：54</t>
    <phoneticPr fontId="6" type="noConversion"/>
  </si>
  <si>
    <t>畢業最低學分數：128</t>
    <phoneticPr fontId="6" type="noConversion"/>
  </si>
  <si>
    <r>
      <t>臺北城市科技大學四年制日間部</t>
    </r>
    <r>
      <rPr>
        <b/>
        <sz val="18"/>
        <color rgb="FFFF0000"/>
        <rFont val="微軟正黑體"/>
        <family val="2"/>
        <charset val="136"/>
      </rPr>
      <t>電機工程系</t>
    </r>
    <r>
      <rPr>
        <sz val="18"/>
        <color indexed="8"/>
        <rFont val="微軟正黑體"/>
        <family val="2"/>
        <charset val="136"/>
      </rPr>
      <t>課程規劃表</t>
    </r>
    <r>
      <rPr>
        <sz val="12"/>
        <color indexed="8"/>
        <rFont val="微軟正黑體"/>
        <family val="2"/>
        <charset val="136"/>
      </rPr>
      <t>(109學年度入學適用)</t>
    </r>
    <phoneticPr fontId="7" type="noConversion"/>
  </si>
  <si>
    <t>科目名稱</t>
    <phoneticPr fontId="7" type="noConversion"/>
  </si>
  <si>
    <t>學分</t>
    <phoneticPr fontId="7" type="noConversion"/>
  </si>
  <si>
    <t>時數</t>
    <phoneticPr fontId="7" type="noConversion"/>
  </si>
  <si>
    <t>學分</t>
    <phoneticPr fontId="7" type="noConversion"/>
  </si>
  <si>
    <t>時數</t>
    <phoneticPr fontId="7" type="noConversion"/>
  </si>
  <si>
    <t>基礎通識</t>
    <phoneticPr fontId="7" type="noConversion"/>
  </si>
  <si>
    <r>
      <rPr>
        <sz val="10"/>
        <color indexed="8"/>
        <rFont val="微軟正黑體"/>
        <family val="2"/>
        <charset val="136"/>
      </rPr>
      <t>中文閱讀與寫作</t>
    </r>
  </si>
  <si>
    <r>
      <rPr>
        <sz val="10"/>
        <color indexed="8"/>
        <rFont val="微軟正黑體"/>
        <family val="2"/>
        <charset val="136"/>
      </rPr>
      <t>體育(三)</t>
    </r>
  </si>
  <si>
    <r>
      <rPr>
        <sz val="10"/>
        <color indexed="8"/>
        <rFont val="微軟正黑體"/>
        <family val="2"/>
        <charset val="136"/>
      </rPr>
      <t>共同外語(一)</t>
    </r>
  </si>
  <si>
    <r>
      <rPr>
        <sz val="10"/>
        <color indexed="8"/>
        <rFont val="微軟正黑體"/>
        <family val="2"/>
        <charset val="136"/>
      </rPr>
      <t>共同外語(二)(三)</t>
    </r>
  </si>
  <si>
    <r>
      <rPr>
        <sz val="10"/>
        <color indexed="8"/>
        <rFont val="微軟正黑體"/>
        <family val="2"/>
        <charset val="136"/>
      </rPr>
      <t>體育(一)</t>
    </r>
  </si>
  <si>
    <r>
      <rPr>
        <sz val="10"/>
        <color indexed="8"/>
        <rFont val="微軟正黑體"/>
        <family val="2"/>
        <charset val="136"/>
      </rPr>
      <t>體育(二)-高爾夫</t>
    </r>
  </si>
  <si>
    <t>1.共同外語課程需修滿6學分，學生於修課前即可選擇「英語」或「日語」為外語課程。
2.選定語言後，不可異動。</t>
    <phoneticPr fontId="6" type="noConversion"/>
  </si>
  <si>
    <t>職用通識</t>
    <phoneticPr fontId="7" type="noConversion"/>
  </si>
  <si>
    <t>職場應用文</t>
    <phoneticPr fontId="7" type="noConversion"/>
  </si>
  <si>
    <t>勞作教育(一)(二)</t>
    <phoneticPr fontId="7" type="noConversion"/>
  </si>
  <si>
    <t>多元通識</t>
    <phoneticPr fontId="7" type="noConversion"/>
  </si>
  <si>
    <t>院訂必修</t>
    <phoneticPr fontId="7" type="noConversion"/>
  </si>
  <si>
    <t>工程通識</t>
  </si>
  <si>
    <t>科技應用</t>
  </si>
  <si>
    <t>職涯講堂</t>
  </si>
  <si>
    <t>工程產業講座</t>
  </si>
  <si>
    <t>小計</t>
    <phoneticPr fontId="7" type="noConversion"/>
  </si>
  <si>
    <t>類別學分小計</t>
    <phoneticPr fontId="7" type="noConversion"/>
  </si>
  <si>
    <t>專業必修</t>
    <phoneticPr fontId="7" type="noConversion"/>
  </si>
  <si>
    <t>電路學</t>
  </si>
  <si>
    <t>電子學</t>
  </si>
  <si>
    <t>機器人學</t>
  </si>
  <si>
    <t>機器人程式入門</t>
  </si>
  <si>
    <t>電子電路設計實務</t>
  </si>
  <si>
    <t>自動控制實務</t>
  </si>
  <si>
    <t>電機機械實務</t>
  </si>
  <si>
    <t>可程式控制實務</t>
  </si>
  <si>
    <t>工業控制實務</t>
  </si>
  <si>
    <t>資訊應用實務</t>
  </si>
  <si>
    <t>實務專題(一)(二)</t>
  </si>
  <si>
    <t>電腦輔助設計製造</t>
  </si>
  <si>
    <t>電力電子學</t>
  </si>
  <si>
    <t>電力系統</t>
  </si>
  <si>
    <t>電腦軟體應用</t>
  </si>
  <si>
    <t>微處理機實務</t>
  </si>
  <si>
    <t>工業機器人實務</t>
  </si>
  <si>
    <t>數位邏輯電路設計</t>
  </si>
  <si>
    <t>機電整合實務</t>
  </si>
  <si>
    <t>數位工廠實務</t>
  </si>
  <si>
    <t>物聯網設計實務</t>
  </si>
  <si>
    <t>專業核心選修</t>
    <phoneticPr fontId="7" type="noConversion"/>
  </si>
  <si>
    <t>校外實習(暑一)</t>
  </si>
  <si>
    <t>校外實習(暑二)</t>
  </si>
  <si>
    <t>校外實習(暑三)</t>
  </si>
  <si>
    <t>校外實習(一)(二)</t>
  </si>
  <si>
    <t>工業配電實務</t>
  </si>
  <si>
    <t>氣壓控制實務</t>
    <phoneticPr fontId="6" type="noConversion"/>
  </si>
  <si>
    <t>工業機器人設計製造</t>
  </si>
  <si>
    <t>介面設計實務</t>
  </si>
  <si>
    <t>機器視覺實務</t>
  </si>
  <si>
    <t>電機控制實務</t>
  </si>
  <si>
    <t>專業選修</t>
    <phoneticPr fontId="7" type="noConversion"/>
  </si>
  <si>
    <t>工業4.0概論</t>
  </si>
  <si>
    <t>光電概論</t>
  </si>
  <si>
    <t>自動化工程概論</t>
  </si>
  <si>
    <t>電力電子實務應用</t>
  </si>
  <si>
    <t>專利寫作</t>
  </si>
  <si>
    <t>巨量資料分析</t>
  </si>
  <si>
    <t>嵌入式系統</t>
  </si>
  <si>
    <t>感測器原理與應用</t>
  </si>
  <si>
    <t>信號量測與監控</t>
  </si>
  <si>
    <t>切換式電源供應器</t>
  </si>
  <si>
    <t>數位影像處理</t>
  </si>
  <si>
    <t>光電半導體元件</t>
  </si>
  <si>
    <t>再生能源</t>
  </si>
  <si>
    <t>電力品質</t>
  </si>
  <si>
    <t>雷射原理與應用</t>
  </si>
  <si>
    <t>備註</t>
    <phoneticPr fontId="6" type="noConversion"/>
  </si>
  <si>
    <t>基礎通識：14</t>
    <phoneticPr fontId="6" type="noConversion"/>
  </si>
  <si>
    <t>院訂必修：8</t>
    <phoneticPr fontId="6" type="noConversion"/>
  </si>
  <si>
    <t>專業必修：52</t>
    <phoneticPr fontId="6" type="noConversion"/>
  </si>
  <si>
    <t>專業選修：40學分
(其中專業核心選修至少12學分)
專業核心選修超修學分可計入專業選修</t>
    <phoneticPr fontId="6" type="noConversion"/>
  </si>
  <si>
    <t>畢業最低學分數：128</t>
    <phoneticPr fontId="6" type="noConversion"/>
  </si>
  <si>
    <t>科目名稱</t>
    <phoneticPr fontId="7" type="noConversion"/>
  </si>
  <si>
    <t>學分</t>
    <phoneticPr fontId="7" type="noConversion"/>
  </si>
  <si>
    <t>時數</t>
    <phoneticPr fontId="7" type="noConversion"/>
  </si>
  <si>
    <t>基礎通識</t>
    <phoneticPr fontId="7" type="noConversion"/>
  </si>
  <si>
    <t>中文閱讀與寫作</t>
    <phoneticPr fontId="7" type="noConversion"/>
  </si>
  <si>
    <t>體育(三)</t>
    <phoneticPr fontId="7" type="noConversion"/>
  </si>
  <si>
    <t>體育(一)</t>
    <phoneticPr fontId="7" type="noConversion"/>
  </si>
  <si>
    <t>共同外語(二)(三)</t>
    <phoneticPr fontId="7" type="noConversion"/>
  </si>
  <si>
    <t>共同外語(一)</t>
    <phoneticPr fontId="7" type="noConversion"/>
  </si>
  <si>
    <t>體育(二)-高爾夫</t>
    <phoneticPr fontId="7" type="noConversion"/>
  </si>
  <si>
    <t>1.共同外語課程需修滿6學分，學生於修課前即可選擇「英語」或「日語」為外語課程。
2.選定語言後，不可異動。</t>
    <phoneticPr fontId="6" type="noConversion"/>
  </si>
  <si>
    <t>職用通識</t>
    <phoneticPr fontId="7" type="noConversion"/>
  </si>
  <si>
    <t>職場應用文</t>
    <phoneticPr fontId="6" type="noConversion"/>
  </si>
  <si>
    <t>勞作教育(一)(二)</t>
    <phoneticPr fontId="6" type="noConversion"/>
  </si>
  <si>
    <t>法律與生活</t>
    <phoneticPr fontId="6" type="noConversion"/>
  </si>
  <si>
    <t>職場禮儀與口語表達</t>
    <phoneticPr fontId="6" type="noConversion"/>
  </si>
  <si>
    <t>多元通識</t>
    <phoneticPr fontId="7" type="noConversion"/>
  </si>
  <si>
    <t>院訂必修</t>
    <phoneticPr fontId="7" type="noConversion"/>
  </si>
  <si>
    <t>工程通識</t>
    <phoneticPr fontId="6" type="noConversion"/>
  </si>
  <si>
    <t>科技應用</t>
    <phoneticPr fontId="6" type="noConversion"/>
  </si>
  <si>
    <t>職涯講堂</t>
    <phoneticPr fontId="6" type="noConversion"/>
  </si>
  <si>
    <t>工程產業講座</t>
    <phoneticPr fontId="6" type="noConversion"/>
  </si>
  <si>
    <t>小計</t>
    <phoneticPr fontId="7" type="noConversion"/>
  </si>
  <si>
    <t>類別學分小計</t>
    <phoneticPr fontId="7" type="noConversion"/>
  </si>
  <si>
    <t>專業必修</t>
    <phoneticPr fontId="7" type="noConversion"/>
  </si>
  <si>
    <t>微積分</t>
    <phoneticPr fontId="7" type="noConversion"/>
  </si>
  <si>
    <t>電子學實習</t>
    <phoneticPr fontId="7" type="noConversion"/>
  </si>
  <si>
    <t>資訊安全</t>
    <phoneticPr fontId="7" type="noConversion"/>
  </si>
  <si>
    <t>計算機概論</t>
    <phoneticPr fontId="7" type="noConversion"/>
  </si>
  <si>
    <t>電子電路模擬</t>
  </si>
  <si>
    <t>感測技術應用實務</t>
    <phoneticPr fontId="7" type="noConversion"/>
  </si>
  <si>
    <t>App Inventor實作</t>
    <phoneticPr fontId="7" type="noConversion"/>
  </si>
  <si>
    <t>微處理器應用</t>
    <phoneticPr fontId="7" type="noConversion"/>
  </si>
  <si>
    <t>網路程式設計與實習</t>
    <phoneticPr fontId="7" type="noConversion"/>
  </si>
  <si>
    <t>程式語言設計與實習</t>
  </si>
  <si>
    <t>通訊系統</t>
    <phoneticPr fontId="7" type="noConversion"/>
  </si>
  <si>
    <t>行動通訊</t>
    <phoneticPr fontId="7" type="noConversion"/>
  </si>
  <si>
    <t>通訊導論與實習</t>
  </si>
  <si>
    <t>微處理器實習</t>
  </si>
  <si>
    <t>實務專題(一)(二)</t>
    <phoneticPr fontId="7" type="noConversion"/>
  </si>
  <si>
    <t>電子學</t>
    <phoneticPr fontId="7" type="noConversion"/>
  </si>
  <si>
    <t>通訊系統實習</t>
    <phoneticPr fontId="7" type="noConversion"/>
  </si>
  <si>
    <t>衛星通訊</t>
    <phoneticPr fontId="7" type="noConversion"/>
  </si>
  <si>
    <t>數位系統設計</t>
  </si>
  <si>
    <t>無線通訊概論</t>
    <phoneticPr fontId="7" type="noConversion"/>
  </si>
  <si>
    <t>軟體定義無線電</t>
    <phoneticPr fontId="7" type="noConversion"/>
  </si>
  <si>
    <t>工程數學</t>
    <phoneticPr fontId="7" type="noConversion"/>
  </si>
  <si>
    <t>通訊電子學實習</t>
    <phoneticPr fontId="7" type="noConversion"/>
  </si>
  <si>
    <t>物聯網</t>
  </si>
  <si>
    <t>電腦網路概論</t>
    <phoneticPr fontId="7" type="noConversion"/>
  </si>
  <si>
    <t>訊號與系統</t>
    <phoneticPr fontId="7" type="noConversion"/>
  </si>
  <si>
    <t>專業分組選修</t>
    <phoneticPr fontId="7" type="noConversion"/>
  </si>
  <si>
    <t>行動通訊</t>
    <phoneticPr fontId="6" type="noConversion"/>
  </si>
  <si>
    <t>智慧手機維修概論</t>
  </si>
  <si>
    <t>Python程式設計</t>
    <phoneticPr fontId="7" type="noConversion"/>
  </si>
  <si>
    <t>高頻電路量測實務</t>
    <phoneticPr fontId="7" type="noConversion"/>
  </si>
  <si>
    <t>無線感測網路</t>
    <phoneticPr fontId="7" type="noConversion"/>
  </si>
  <si>
    <t>JAVA程式設計</t>
  </si>
  <si>
    <t>天線原理與量測實務</t>
    <phoneticPr fontId="7" type="noConversion"/>
  </si>
  <si>
    <t>網路通訊協定</t>
    <phoneticPr fontId="7" type="noConversion"/>
  </si>
  <si>
    <t>數位訊號處理</t>
    <phoneticPr fontId="7" type="noConversion"/>
  </si>
  <si>
    <t>Matlab應用實務</t>
  </si>
  <si>
    <t>電子競技</t>
    <phoneticPr fontId="6" type="noConversion"/>
  </si>
  <si>
    <t>進階電競遊戲訓練</t>
    <phoneticPr fontId="7" type="noConversion"/>
  </si>
  <si>
    <t>行動網頁設計實作</t>
    <phoneticPr fontId="7" type="noConversion"/>
  </si>
  <si>
    <t>電競產業經驗分享</t>
    <phoneticPr fontId="7" type="noConversion"/>
  </si>
  <si>
    <t>遊戲元件設計</t>
    <phoneticPr fontId="7" type="noConversion"/>
  </si>
  <si>
    <t>遊戲企劃</t>
    <phoneticPr fontId="7" type="noConversion"/>
  </si>
  <si>
    <t>Android程式設計與應用</t>
    <phoneticPr fontId="7" type="noConversion"/>
  </si>
  <si>
    <t>行動裝置程式設計</t>
    <phoneticPr fontId="7" type="noConversion"/>
  </si>
  <si>
    <t>Linux作業系統</t>
    <phoneticPr fontId="7" type="noConversion"/>
  </si>
  <si>
    <t>其它專業選修</t>
    <phoneticPr fontId="7" type="noConversion"/>
  </si>
  <si>
    <t>*</t>
    <phoneticPr fontId="6" type="noConversion"/>
  </si>
  <si>
    <t>智慧型手機原理與設計實務</t>
    <phoneticPr fontId="7" type="noConversion"/>
  </si>
  <si>
    <t>複變數</t>
  </si>
  <si>
    <t>數位通訊理論</t>
    <phoneticPr fontId="7" type="noConversion"/>
  </si>
  <si>
    <t>資料庫原理及應用</t>
  </si>
  <si>
    <t>系統程式</t>
    <phoneticPr fontId="7" type="noConversion"/>
  </si>
  <si>
    <t>校外實習(三)</t>
    <phoneticPr fontId="7" type="noConversion"/>
  </si>
  <si>
    <t>射頻識別標籤</t>
  </si>
  <si>
    <t>機率與統計</t>
    <phoneticPr fontId="7" type="noConversion"/>
  </si>
  <si>
    <t>光纖通訊</t>
  </si>
  <si>
    <t>雲端資料庫</t>
    <phoneticPr fontId="7" type="noConversion"/>
  </si>
  <si>
    <t>校外實習(五)</t>
    <phoneticPr fontId="7" type="noConversion"/>
  </si>
  <si>
    <t>計算機結構</t>
  </si>
  <si>
    <t>通訊編碼</t>
  </si>
  <si>
    <t>離散數學</t>
    <phoneticPr fontId="7" type="noConversion"/>
  </si>
  <si>
    <t>多媒體嵌入式系統設計</t>
  </si>
  <si>
    <t>資料結構</t>
  </si>
  <si>
    <t>系統晶片原理與應用</t>
  </si>
  <si>
    <t>電磁學</t>
  </si>
  <si>
    <t>校外實習(六)</t>
    <phoneticPr fontId="7" type="noConversion"/>
  </si>
  <si>
    <t>校外實習(四)</t>
    <phoneticPr fontId="7" type="noConversion"/>
  </si>
  <si>
    <t>備註</t>
    <phoneticPr fontId="6" type="noConversion"/>
  </si>
  <si>
    <t>院訂必修：8</t>
    <phoneticPr fontId="6" type="noConversion"/>
  </si>
  <si>
    <t>專業必修：63</t>
    <phoneticPr fontId="6" type="noConversion"/>
  </si>
  <si>
    <t>畢業最低學分數：128</t>
    <phoneticPr fontId="6" type="noConversion"/>
  </si>
  <si>
    <t>科目名稱</t>
    <phoneticPr fontId="7" type="noConversion"/>
  </si>
  <si>
    <t>學分</t>
    <phoneticPr fontId="7" type="noConversion"/>
  </si>
  <si>
    <t>時數</t>
    <phoneticPr fontId="7" type="noConversion"/>
  </si>
  <si>
    <t>學分</t>
    <phoneticPr fontId="7" type="noConversion"/>
  </si>
  <si>
    <t>學分</t>
    <phoneticPr fontId="7" type="noConversion"/>
  </si>
  <si>
    <t>時數</t>
    <phoneticPr fontId="7" type="noConversion"/>
  </si>
  <si>
    <t>基礎通識</t>
    <phoneticPr fontId="7" type="noConversion"/>
  </si>
  <si>
    <t>中文閱讀與寫作</t>
    <phoneticPr fontId="7" type="noConversion"/>
  </si>
  <si>
    <t>體育(三)</t>
    <phoneticPr fontId="7" type="noConversion"/>
  </si>
  <si>
    <t>體育(一)</t>
    <phoneticPr fontId="7" type="noConversion"/>
  </si>
  <si>
    <t>共同外語(二)(三)</t>
    <phoneticPr fontId="7" type="noConversion"/>
  </si>
  <si>
    <t>共同外語(一)</t>
    <phoneticPr fontId="7" type="noConversion"/>
  </si>
  <si>
    <t>體育(二)-高爾夫</t>
    <phoneticPr fontId="7" type="noConversion"/>
  </si>
  <si>
    <t>1.共同外語課程需修滿6學分，學生於修課前即可選擇「英語」或「日語」為外語課程。
2.選定語言後，不可異動。</t>
    <phoneticPr fontId="6" type="noConversion"/>
  </si>
  <si>
    <t>職用通識</t>
    <phoneticPr fontId="7" type="noConversion"/>
  </si>
  <si>
    <t>職場應用文</t>
    <phoneticPr fontId="6" type="noConversion"/>
  </si>
  <si>
    <t>勞作教育(一)(二)</t>
    <phoneticPr fontId="6" type="noConversion"/>
  </si>
  <si>
    <t>職場禮儀與口語表達</t>
    <phoneticPr fontId="6" type="noConversion"/>
  </si>
  <si>
    <t>多元通識</t>
    <phoneticPr fontId="7" type="noConversion"/>
  </si>
  <si>
    <t>院訂必修</t>
    <phoneticPr fontId="7" type="noConversion"/>
  </si>
  <si>
    <t>工程通識</t>
    <phoneticPr fontId="6" type="noConversion"/>
  </si>
  <si>
    <t>科技應用</t>
    <phoneticPr fontId="6" type="noConversion"/>
  </si>
  <si>
    <t>職涯講堂</t>
    <phoneticPr fontId="6" type="noConversion"/>
  </si>
  <si>
    <t>工程產業講座</t>
    <phoneticPr fontId="6" type="noConversion"/>
  </si>
  <si>
    <t>小計</t>
    <phoneticPr fontId="7" type="noConversion"/>
  </si>
  <si>
    <t>小計</t>
    <phoneticPr fontId="7" type="noConversion"/>
  </si>
  <si>
    <t>類別學分小計</t>
    <phoneticPr fontId="7" type="noConversion"/>
  </si>
  <si>
    <t>專業必修</t>
    <phoneticPr fontId="7" type="noConversion"/>
  </si>
  <si>
    <t>應用數學(一)</t>
    <phoneticPr fontId="7" type="noConversion"/>
  </si>
  <si>
    <t>初階水冷式電腦裝修</t>
    <phoneticPr fontId="7" type="noConversion"/>
  </si>
  <si>
    <t>資訊安全</t>
    <phoneticPr fontId="7" type="noConversion"/>
  </si>
  <si>
    <t>App Inventor實作</t>
    <phoneticPr fontId="7" type="noConversion"/>
  </si>
  <si>
    <t>網路架設</t>
    <phoneticPr fontId="7" type="noConversion"/>
  </si>
  <si>
    <t>行動遊戲程式設計</t>
    <phoneticPr fontId="7" type="noConversion"/>
  </si>
  <si>
    <t>電競產業概論</t>
    <phoneticPr fontId="7" type="noConversion"/>
  </si>
  <si>
    <t>遊戲設計概論</t>
    <phoneticPr fontId="7" type="noConversion"/>
  </si>
  <si>
    <t>團隊溝通與戰術分析</t>
  </si>
  <si>
    <t>基礎電競遊戲訓練</t>
  </si>
  <si>
    <t>電競賽事播報</t>
    <phoneticPr fontId="7" type="noConversion"/>
  </si>
  <si>
    <t>行銷概論</t>
  </si>
  <si>
    <t>程式語言設計與實習</t>
    <phoneticPr fontId="7" type="noConversion"/>
  </si>
  <si>
    <t>遊戲設計與實習</t>
    <phoneticPr fontId="7" type="noConversion"/>
  </si>
  <si>
    <t>實務專題(一)(二)</t>
    <phoneticPr fontId="7" type="noConversion"/>
  </si>
  <si>
    <t>物理與實習</t>
    <phoneticPr fontId="7" type="noConversion"/>
  </si>
  <si>
    <t>賽事企劃與節目製作</t>
    <phoneticPr fontId="7" type="noConversion"/>
  </si>
  <si>
    <t>虛擬實境概論</t>
    <phoneticPr fontId="7" type="noConversion"/>
  </si>
  <si>
    <t>計算機概論</t>
    <phoneticPr fontId="7" type="noConversion"/>
  </si>
  <si>
    <t>影像處理</t>
    <phoneticPr fontId="7" type="noConversion"/>
  </si>
  <si>
    <t>網路伺服器管理</t>
    <phoneticPr fontId="7" type="noConversion"/>
  </si>
  <si>
    <t>應用數學(二)</t>
    <phoneticPr fontId="7" type="noConversion"/>
  </si>
  <si>
    <t>網路影片剪輯製作</t>
    <phoneticPr fontId="7" type="noConversion"/>
  </si>
  <si>
    <t>電競場域實作</t>
  </si>
  <si>
    <t>電腦網路概論</t>
    <phoneticPr fontId="7" type="noConversion"/>
  </si>
  <si>
    <t>直播媒體應用與管理</t>
    <phoneticPr fontId="7" type="noConversion"/>
  </si>
  <si>
    <t>口語表達</t>
    <phoneticPr fontId="7" type="noConversion"/>
  </si>
  <si>
    <t>專業分組選修</t>
    <phoneticPr fontId="7" type="noConversion"/>
  </si>
  <si>
    <t>行動通訊</t>
    <phoneticPr fontId="6" type="noConversion"/>
  </si>
  <si>
    <t>Python程式設計</t>
    <phoneticPr fontId="7" type="noConversion"/>
  </si>
  <si>
    <t>高頻電路量測實務</t>
    <phoneticPr fontId="7" type="noConversion"/>
  </si>
  <si>
    <t>無線感測網路</t>
    <phoneticPr fontId="7" type="noConversion"/>
  </si>
  <si>
    <t>天線原理與量測實務</t>
    <phoneticPr fontId="7" type="noConversion"/>
  </si>
  <si>
    <t>網路通訊協定</t>
    <phoneticPr fontId="7" type="noConversion"/>
  </si>
  <si>
    <t>數位訊號處理</t>
    <phoneticPr fontId="7" type="noConversion"/>
  </si>
  <si>
    <t>電子競技</t>
    <phoneticPr fontId="6" type="noConversion"/>
  </si>
  <si>
    <t>進階電競遊戲訓練</t>
    <phoneticPr fontId="7" type="noConversion"/>
  </si>
  <si>
    <t>電競產業經驗分享</t>
    <phoneticPr fontId="7" type="noConversion"/>
  </si>
  <si>
    <t>遊戲元件設計</t>
    <phoneticPr fontId="7" type="noConversion"/>
  </si>
  <si>
    <t>遊戲企劃</t>
    <phoneticPr fontId="7" type="noConversion"/>
  </si>
  <si>
    <t>Android程式設計與應用</t>
    <phoneticPr fontId="7" type="noConversion"/>
  </si>
  <si>
    <t>行動裝置程式設計</t>
    <phoneticPr fontId="7" type="noConversion"/>
  </si>
  <si>
    <t>Linux作業系統</t>
    <phoneticPr fontId="7" type="noConversion"/>
  </si>
  <si>
    <t>其它專業選修</t>
    <phoneticPr fontId="7" type="noConversion"/>
  </si>
  <si>
    <t>*</t>
    <phoneticPr fontId="6" type="noConversion"/>
  </si>
  <si>
    <t>智慧型手機原理與設計實務</t>
    <phoneticPr fontId="7" type="noConversion"/>
  </si>
  <si>
    <t>校外實習(一)</t>
    <phoneticPr fontId="7" type="noConversion"/>
  </si>
  <si>
    <t>數位通訊理論</t>
    <phoneticPr fontId="7" type="noConversion"/>
  </si>
  <si>
    <t>系統程式</t>
    <phoneticPr fontId="7" type="noConversion"/>
  </si>
  <si>
    <t>校外實習(三)</t>
    <phoneticPr fontId="7" type="noConversion"/>
  </si>
  <si>
    <t>雲端資料庫</t>
    <phoneticPr fontId="7" type="noConversion"/>
  </si>
  <si>
    <t>校外實習(五)</t>
    <phoneticPr fontId="7" type="noConversion"/>
  </si>
  <si>
    <t>校外實習(六)</t>
    <phoneticPr fontId="7" type="noConversion"/>
  </si>
  <si>
    <t>備註</t>
    <phoneticPr fontId="6" type="noConversion"/>
  </si>
  <si>
    <t>基礎通識：14</t>
    <phoneticPr fontId="6" type="noConversion"/>
  </si>
  <si>
    <t>院訂必修：8</t>
    <phoneticPr fontId="6" type="noConversion"/>
  </si>
  <si>
    <t>專業必修：63</t>
    <phoneticPr fontId="6" type="noConversion"/>
  </si>
  <si>
    <t>畢業最低學分數：128</t>
    <phoneticPr fontId="6" type="noConversion"/>
  </si>
  <si>
    <t>109年09月30日-109學年度第1學期第1次系課程發展委員會修訂
109年10月08日-109學年度第1學期第1次院課程發展委員會審議
109年10月29日-109學年度第1學期第1次校課程發展委員會審議</t>
    <phoneticPr fontId="7" type="noConversion"/>
  </si>
  <si>
    <t>智慧3C維修</t>
    <phoneticPr fontId="7" type="noConversion"/>
  </si>
  <si>
    <t>109年05月18日-108學年度第2學期第2次系課程發展委員會修定
109年05月29日-108學年度第2學期第2次院課程發展委員會審議
109年10月29日-109學年度第1學期第1次校課程發展委員會審議</t>
    <phoneticPr fontId="7" type="noConversion"/>
  </si>
  <si>
    <t>109年09月30日-109學年度第1學期第1次系課程發展委員會修訂
109年10月08日-109學年度第1學期第1次院課程發展委員會審議
109年10月29日-109學年度第1學期第1次校課程發展委員會審議</t>
    <phoneticPr fontId="7" type="noConversion"/>
  </si>
  <si>
    <t>109年03月05日-108學年度第2學期第1次系課程發展委員會訂定
109年03月19日-108學年度第2學期第1次院課程發展委員會審議
109年10月29日-109學年度第1學期第1次校課程發展委員會審議</t>
    <phoneticPr fontId="7" type="noConversion"/>
  </si>
  <si>
    <t>109年03月05日-108學年度第2學期第1次系課程發展委員會訂定
109年03月19日-108學年度第2學期第1次院課程發展委員會審議
109年10月29日-109學年度第1學期第1次校課程發展委員會審議</t>
    <phoneticPr fontId="7" type="noConversion"/>
  </si>
  <si>
    <t>109年02月27日-108學年度第2學期第1次系課程發展委員會訂定
109年03月19日-108學年度第2學期第1次院課程發展委員會審議
109年10月29日-109學年度第1學期第1次校課程發展委員會審議</t>
    <phoneticPr fontId="7" type="noConversion"/>
  </si>
  <si>
    <t>1.本系未開設之課程可至外系選修，並於選課前提出申請，經核准後始得列入畢業專業選修學分，以各系制定專業選修學分為標準，
   至多可承認二分之一為上限。
2.校外實習課程可任選下列三種方式之一實施：
   (1)暑期實習：需實習滿8周，每周40小時，共320小時(含)以上。
   (2)學期實習：需實習滿18周，每周40小時，共720小時(含)以上。 
   (3)學年實習：需實習滿36周，每周40小時，共1,440小時(含)以上。
◎.本校日間部四年制學生，除依本校學則規定修滿應修之學分外，並應符合相關外語能力、專業實務技能規定之條件使得畢業。</t>
    <phoneticPr fontId="6" type="noConversion"/>
  </si>
  <si>
    <t>1.本系未開設之課程可至外系選修，並於選課前提出申請，經核准後始得列入畢業專業選修學分，以各系制定專業選修學分為標準，
   至多可承認二分之一為上限。
2.校外實習課程可任選下列三種方式之一實施：
   (1)暑期實習：需實習滿8周，每周40小時，共320小時(含)以上。
   (2)學期實習：需實習滿18周，每周40小時，共720小時(含)以上。 
   (3)學年實習：需實習滿36周，每周40小時，共1,440小時(含)以上。
◎.本校日間部四年制學生，除依本校學則規定修滿應修之學分外，並應符合相關外語能力、專業實務技能規定之條件使得畢業。</t>
    <phoneticPr fontId="6" type="noConversion"/>
  </si>
  <si>
    <t>1.本系未開設之課程可至外系選修，並於選課前提出申請，經核准後始得列入畢業專業選修學分，以各系制定專業選修學分為標準，
   至多可承認二分之一為上限。
2.校外實習課程可任選下列三種方式之一實施：
   (1)暑期實習：需實習滿8周，每周40小時，共320小時(含)以上。
   (2)學期實習：需實習滿18周，每周40小時，共720小時(含)以上。 
   (3)學年實習：需實習滿36周，每周40小時，共1,440小時(含)以上。
◎.本校日間部四年制學生，除依本校學則規定修滿應修之學分外，並應符合相關外語能力、專業實務技能規定之條件使得畢業。</t>
    <phoneticPr fontId="6" type="noConversion"/>
  </si>
  <si>
    <t>1.本系未開設之課程可至外系選修，並於選課前提出申請，經核准後始得列入畢業專業選修學分，以各系制定專業選修學分為標準，
   至多可承認二分之一為上限。
2.校外實習課程可任選下列三種方式之一實施：
  (1)暑期實習：需實習滿8周，每周40小時，共320小時(含)以上。
  (2)學期實習：需實習滿18周，每周40小時，共720小時(含)以上。 
  (3)學年實習：需實習滿36周，每周40小時，共1,440小時(含)以上。
◎校外實習最高之選修學分數：二學期(18學分)+二暑假(6學分)，共計24學分。
◎本校日間部四年制學生，除依本校學則規定修滿應修之學分外，並應符合相關外語能力、專業實務技能規定之條件使得畢業。</t>
    <phoneticPr fontId="6" type="noConversion"/>
  </si>
  <si>
    <t>1.本系未開設之課程可至外系選修，並於選課前提出申請，經核准後始得列入畢業專業選修學分，以各系制定專業選修學分為標準，
   至多可承認二分之一為上限。
2.校外實習課程可任選下列三種方式之一實施：
   (1)暑期實習：需實習滿8周，每周40小時，共320小時(含)以上。
   (2)學期實習：需實習滿18周，每周40小時，共720小時(含)以上。 
   (3)學年實習：需實習滿36周，每周40小時，共1,440小時(含)以上。
◎.本校日間部四年制學生，除依本校學則規定修滿應修之學分外，並應符合相關外語能力、專業實務技能規定之條件使得畢業。</t>
    <phoneticPr fontId="6" type="noConversion"/>
  </si>
  <si>
    <r>
      <t>臺北城市科技大學四年制日間部</t>
    </r>
    <r>
      <rPr>
        <b/>
        <sz val="18"/>
        <color indexed="10"/>
        <rFont val="微軟正黑體"/>
        <family val="2"/>
        <charset val="136"/>
      </rPr>
      <t>機械工程系</t>
    </r>
    <r>
      <rPr>
        <sz val="18"/>
        <rFont val="微軟正黑體"/>
        <family val="2"/>
        <charset val="136"/>
      </rPr>
      <t>課程規劃表</t>
    </r>
    <r>
      <rPr>
        <sz val="12"/>
        <rFont val="微軟正黑體"/>
        <family val="2"/>
        <charset val="136"/>
      </rPr>
      <t>(109學年度入學適用_</t>
    </r>
    <r>
      <rPr>
        <sz val="12"/>
        <color rgb="FFFF0000"/>
        <rFont val="微軟正黑體"/>
        <family val="2"/>
        <charset val="136"/>
      </rPr>
      <t>精密製造技優</t>
    </r>
    <r>
      <rPr>
        <sz val="12"/>
        <rFont val="微軟正黑體"/>
        <family val="2"/>
        <charset val="136"/>
      </rPr>
      <t xml:space="preserve">) </t>
    </r>
    <phoneticPr fontId="7" type="noConversion"/>
  </si>
  <si>
    <t>1. 為符合本校「通識規劃特色」，同學畢業應修滿「基礎通識」14學分、「職用通識」6學分及「多元通識」8學分，共計28學分。
2. 「多元通識」由通識教育中心訂定預選課程，預選後列出應選修之人文藝術領域、自然科技領域及社會科學領域三類之應開課程後，請至少於2領域以上選修，共計8學分之課程。
3.  102學年度起，選通識中心所公布各院、系、學程所提供之輔助課程，亦可承認為通識選修課程，唯學生選修所隸屬學院提供之院訂課程，及所隸屬系、學程提供之課程，則不予承認。
4 「名人講座」係跨類別選修課程，可抵「多元通識課程」中任一門課（抵2學分），以一次為限。</t>
    <phoneticPr fontId="6" type="noConversion"/>
  </si>
  <si>
    <t>職用通識：6</t>
    <phoneticPr fontId="6" type="noConversion"/>
  </si>
  <si>
    <t>多元通識：8</t>
    <phoneticPr fontId="6" type="noConversion"/>
  </si>
  <si>
    <r>
      <t>臺北城市科技大學四年制日間部</t>
    </r>
    <r>
      <rPr>
        <b/>
        <sz val="18"/>
        <color indexed="10"/>
        <rFont val="微軟正黑體"/>
        <family val="2"/>
        <charset val="136"/>
      </rPr>
      <t>機械工程系</t>
    </r>
    <r>
      <rPr>
        <sz val="18"/>
        <rFont val="微軟正黑體"/>
        <family val="2"/>
        <charset val="136"/>
      </rPr>
      <t>課程規劃表</t>
    </r>
    <r>
      <rPr>
        <sz val="12"/>
        <rFont val="微軟正黑體"/>
        <family val="2"/>
        <charset val="136"/>
      </rPr>
      <t>(109學年度入學適用_</t>
    </r>
    <r>
      <rPr>
        <sz val="12"/>
        <color rgb="FFFF0000"/>
        <rFont val="微軟正黑體"/>
        <family val="2"/>
        <charset val="136"/>
      </rPr>
      <t>航空特色</t>
    </r>
    <r>
      <rPr>
        <sz val="12"/>
        <rFont val="微軟正黑體"/>
        <family val="2"/>
        <charset val="136"/>
      </rPr>
      <t xml:space="preserve">) </t>
    </r>
    <phoneticPr fontId="7" type="noConversion"/>
  </si>
  <si>
    <t>1. 為符合本校「通識規劃特色」，同學畢業應修滿「基礎通識」14學分、「職用通識」6學分及「多元通識」8學分，共計28學分。
2. 「多元通識」由通識教育中心訂定預選課程，預選後列出應選修之人文藝術領域、自然科技領域及社會科學領域三類之應開課程後，請至少於2領域以上選修，共計8學分之課程。
3.  102學年度起，選通識中心所公布各院、系、學程所提供之輔助課程，亦可承認為通識選修課程，唯學生選修所隸屬學院提供之院訂課程，及所隸屬系、學程提供之課程，則不予承認。
4 「名人講座」係跨類別選修課程，可抵「多元通識課程」中任一門課（抵2學分），以一次為限。</t>
    <phoneticPr fontId="6" type="noConversion"/>
  </si>
  <si>
    <t>職用通識：6</t>
    <phoneticPr fontId="6" type="noConversion"/>
  </si>
  <si>
    <t>多元通識：8</t>
    <phoneticPr fontId="6" type="noConversion"/>
  </si>
  <si>
    <r>
      <t>臺北城市科技大學四年制日間部</t>
    </r>
    <r>
      <rPr>
        <b/>
        <sz val="18"/>
        <color indexed="10"/>
        <rFont val="微軟正黑體"/>
        <family val="2"/>
        <charset val="136"/>
      </rPr>
      <t>機械工程系(車輛組)</t>
    </r>
    <r>
      <rPr>
        <sz val="18"/>
        <rFont val="微軟正黑體"/>
        <family val="2"/>
        <charset val="136"/>
      </rPr>
      <t>課程規劃表</t>
    </r>
    <r>
      <rPr>
        <sz val="12"/>
        <rFont val="微軟正黑體"/>
        <family val="2"/>
        <charset val="136"/>
      </rPr>
      <t>(109學年度入學適用_</t>
    </r>
    <r>
      <rPr>
        <sz val="12"/>
        <color rgb="FFFF0000"/>
        <rFont val="微軟正黑體"/>
        <family val="2"/>
        <charset val="136"/>
      </rPr>
      <t>燃油引擎車</t>
    </r>
    <r>
      <rPr>
        <sz val="12"/>
        <rFont val="微軟正黑體"/>
        <family val="2"/>
        <charset val="136"/>
      </rPr>
      <t>)</t>
    </r>
    <phoneticPr fontId="7" type="noConversion"/>
  </si>
  <si>
    <t>1. 為符合本校「通識規劃特色」，同學畢業應修滿「基礎通識」14學分、「職用通識」6學分及「多元通識」8學分，共計28學分。
2. 「多元通識」由通識教育中心訂定預選課程，預選後列出應選修之人文藝術領域、自然科技領域及社會科學領域三類之應開課程後，請至少於2領域以上選修，共計8學分之課程。
3.  102學年度起，選通識中心所公布各院、系、學程所提供之輔助課程，亦可承認為通識選修課程，唯學生選修所隸屬學院提供之院訂課程，及所隸屬系、學程提供之課程，則不予承認。
4 「名人講座」係跨類別選修課程，可抵「多元通識課程」中任一門課（抵2學分），以一次為限。</t>
    <phoneticPr fontId="6" type="noConversion"/>
  </si>
  <si>
    <t>職用通識：6</t>
    <phoneticPr fontId="6" type="noConversion"/>
  </si>
  <si>
    <t>多元通識：8</t>
    <phoneticPr fontId="6" type="noConversion"/>
  </si>
  <si>
    <r>
      <t>臺北城市科技大學四年制日間部</t>
    </r>
    <r>
      <rPr>
        <b/>
        <sz val="18"/>
        <color indexed="10"/>
        <rFont val="微軟正黑體"/>
        <family val="2"/>
        <charset val="136"/>
      </rPr>
      <t>機械工程系(車輛組)</t>
    </r>
    <r>
      <rPr>
        <sz val="18"/>
        <rFont val="微軟正黑體"/>
        <family val="2"/>
        <charset val="136"/>
      </rPr>
      <t>課程規劃表</t>
    </r>
    <r>
      <rPr>
        <sz val="12"/>
        <rFont val="微軟正黑體"/>
        <family val="2"/>
        <charset val="136"/>
      </rPr>
      <t>(109學年度入學適用_</t>
    </r>
    <r>
      <rPr>
        <sz val="12"/>
        <color rgb="FFFF0000"/>
        <rFont val="微軟正黑體"/>
        <family val="2"/>
        <charset val="136"/>
      </rPr>
      <t>智慧電動車</t>
    </r>
    <r>
      <rPr>
        <sz val="12"/>
        <rFont val="微軟正黑體"/>
        <family val="2"/>
        <charset val="136"/>
      </rPr>
      <t>)</t>
    </r>
    <phoneticPr fontId="7" type="noConversion"/>
  </si>
  <si>
    <t>多元通識：8</t>
    <phoneticPr fontId="6" type="noConversion"/>
  </si>
  <si>
    <t>1. 為符合本校「通識規劃特色」，同學畢業應修滿「基礎通識」14學分、「職用通識」6學分及「多元通識」8學分，共計28學分。
2. 「多元通識」由通識教育中心訂定預選課程，預選後列出應選修之人文藝術領域、自然科技領域及社會科學領域三類之應開課程後，請至少於2領域以上選修，共計8學分之課程。
3.  102學年度起，選通識中心所公布各院、系、學程所提供之輔助課程，亦可承認為通識選修課程，唯學生選修所隸屬學院提供之院訂課程，及所隸屬系、學程提供之課程，則不予承認。
4 「名人講座」係跨類別選修課程，可抵「多元通識課程」中任一門課（抵2學分），以一次為限。</t>
    <phoneticPr fontId="6" type="noConversion"/>
  </si>
  <si>
    <r>
      <rPr>
        <sz val="10"/>
        <rFont val="微軟正黑體"/>
        <family val="2"/>
        <charset val="136"/>
      </rPr>
      <t>專業選修至少選修：38</t>
    </r>
    <r>
      <rPr>
        <sz val="9"/>
        <rFont val="微軟正黑體"/>
        <family val="2"/>
        <charset val="136"/>
      </rPr>
      <t xml:space="preserve">
(其中專業核心選修至少24學分)
專業核心選修超修學分可計入專業選修學分</t>
    </r>
    <phoneticPr fontId="6" type="noConversion"/>
  </si>
  <si>
    <t>職用通識：6</t>
    <phoneticPr fontId="6" type="noConversion"/>
  </si>
  <si>
    <r>
      <t>臺北城市科技大學四年制日間部</t>
    </r>
    <r>
      <rPr>
        <b/>
        <sz val="18"/>
        <color indexed="10"/>
        <rFont val="微軟正黑體"/>
        <family val="2"/>
        <charset val="136"/>
      </rPr>
      <t>電腦與通訊工程系</t>
    </r>
    <r>
      <rPr>
        <sz val="18"/>
        <rFont val="微軟正黑體"/>
        <family val="2"/>
        <charset val="136"/>
      </rPr>
      <t>課程規劃表</t>
    </r>
    <r>
      <rPr>
        <sz val="12"/>
        <rFont val="微軟正黑體"/>
        <family val="2"/>
        <charset val="136"/>
      </rPr>
      <t>(109學年度入學適用_</t>
    </r>
    <r>
      <rPr>
        <sz val="12"/>
        <color rgb="FFFF0000"/>
        <rFont val="微軟正黑體"/>
        <family val="2"/>
        <charset val="136"/>
      </rPr>
      <t>行動通訊模組</t>
    </r>
    <r>
      <rPr>
        <sz val="12"/>
        <rFont val="微軟正黑體"/>
        <family val="2"/>
        <charset val="136"/>
      </rPr>
      <t xml:space="preserve">) </t>
    </r>
    <phoneticPr fontId="7" type="noConversion"/>
  </si>
  <si>
    <t>職用通識：6</t>
    <phoneticPr fontId="6" type="noConversion"/>
  </si>
  <si>
    <t>職用通識：6</t>
    <phoneticPr fontId="6" type="noConversion"/>
  </si>
  <si>
    <r>
      <t>臺北城市科技大學四年制日間部</t>
    </r>
    <r>
      <rPr>
        <b/>
        <sz val="18"/>
        <color rgb="FFFF0000"/>
        <rFont val="微軟正黑體"/>
        <family val="2"/>
        <charset val="136"/>
      </rPr>
      <t>電腦與通訊工程系</t>
    </r>
    <r>
      <rPr>
        <sz val="18"/>
        <rFont val="微軟正黑體"/>
        <family val="2"/>
        <charset val="136"/>
      </rPr>
      <t>課程規劃表</t>
    </r>
    <r>
      <rPr>
        <sz val="12"/>
        <rFont val="微軟正黑體"/>
        <family val="2"/>
        <charset val="136"/>
      </rPr>
      <t>(109學年度入學適用_</t>
    </r>
    <r>
      <rPr>
        <sz val="12"/>
        <color rgb="FFFF0000"/>
        <rFont val="微軟正黑體"/>
        <family val="2"/>
        <charset val="136"/>
      </rPr>
      <t>電子競技模組</t>
    </r>
    <r>
      <rPr>
        <sz val="12"/>
        <rFont val="微軟正黑體"/>
        <family val="2"/>
        <charset val="136"/>
      </rPr>
      <t xml:space="preserve">) </t>
    </r>
    <phoneticPr fontId="7" type="noConversion"/>
  </si>
  <si>
    <t>110年10月07日-110學年度第1學期第1次系課程發展委員會修訂
110年10月18日-110學年度第1學期第2次院課程發展委員會審議
110年10月28日-110學年度第1學期第2次校課程發展委員會審議</t>
    <phoneticPr fontId="7" type="noConversion"/>
  </si>
  <si>
    <t>110年10月07日-110學年度第1學期第1次系課程發展委員會修訂
110年10月18日-110學年度第1學期第2次院課程發展委員會審議
110年10月28日-110學年度第1學期第2次校課程發展委員會審議</t>
    <phoneticPr fontId="6" type="noConversion"/>
  </si>
  <si>
    <t>車輛工程與實習(一)</t>
    <phoneticPr fontId="6" type="noConversion"/>
  </si>
  <si>
    <t>校外實習(一)</t>
    <phoneticPr fontId="6" type="noConversion"/>
  </si>
  <si>
    <t>○內燃機</t>
    <phoneticPr fontId="6" type="noConversion"/>
  </si>
  <si>
    <t>專業選修：29</t>
    <phoneticPr fontId="6" type="noConversion"/>
  </si>
  <si>
    <t>專業選修：29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</si>
</sst>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;###0"/>
    <numFmt numFmtId="177" formatCode="0;[Red]0"/>
  </numFmts>
  <fonts count="3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8"/>
      <name val="微軟正黑體"/>
      <family val="2"/>
      <charset val="136"/>
    </font>
    <font>
      <b/>
      <sz val="18"/>
      <color indexed="10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6"/>
      <name val="微軟正黑體"/>
      <family val="2"/>
      <charset val="136"/>
    </font>
    <font>
      <sz val="10"/>
      <name val="微軟正黑體"/>
      <family val="2"/>
      <charset val="136"/>
    </font>
    <font>
      <sz val="7"/>
      <name val="微軟正黑體"/>
      <family val="2"/>
      <charset val="136"/>
    </font>
    <font>
      <sz val="10"/>
      <color rgb="FF000000"/>
      <name val="Times New Roman"/>
      <family val="1"/>
    </font>
    <font>
      <sz val="10"/>
      <color rgb="FF000000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9"/>
      <name val="微軟正黑體"/>
      <family val="2"/>
      <charset val="136"/>
    </font>
    <font>
      <sz val="9.5"/>
      <name val="微軟正黑體"/>
      <family val="2"/>
      <charset val="136"/>
    </font>
    <font>
      <sz val="18"/>
      <color indexed="8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7"/>
      <color theme="1"/>
      <name val="微軟正黑體"/>
      <family val="2"/>
      <charset val="136"/>
    </font>
    <font>
      <sz val="6"/>
      <color indexed="8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8"/>
      <color indexed="12"/>
      <name val="細明體"/>
      <family val="3"/>
      <charset val="136"/>
    </font>
    <font>
      <sz val="12"/>
      <color rgb="FFFF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D9D9D9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11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272">
    <xf numFmtId="0" fontId="0" fillId="0" borderId="0" xfId="0"/>
    <xf numFmtId="0" fontId="5" fillId="0" borderId="0" xfId="1" applyFont="1">
      <alignment vertical="center"/>
    </xf>
    <xf numFmtId="0" fontId="8" fillId="0" borderId="0" xfId="1" applyFont="1" applyFill="1" applyBorder="1" applyAlignment="1">
      <alignment vertical="center" shrinkToFit="1"/>
    </xf>
    <xf numFmtId="0" fontId="3" fillId="0" borderId="0" xfId="1" applyFont="1" applyFill="1">
      <alignment vertical="center"/>
    </xf>
    <xf numFmtId="0" fontId="10" fillId="0" borderId="3" xfId="1" applyFont="1" applyFill="1" applyBorder="1" applyAlignment="1">
      <alignment horizontal="center" vertical="center" shrinkToFit="1"/>
    </xf>
    <xf numFmtId="0" fontId="8" fillId="0" borderId="0" xfId="1" applyFont="1" applyAlignment="1">
      <alignment shrinkToFit="1"/>
    </xf>
    <xf numFmtId="0" fontId="9" fillId="0" borderId="4" xfId="2" applyFont="1" applyFill="1" applyBorder="1" applyAlignment="1">
      <alignment horizontal="left" vertical="center" wrapText="1"/>
    </xf>
    <xf numFmtId="176" fontId="12" fillId="0" borderId="4" xfId="2" applyNumberFormat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2" fillId="0" borderId="4" xfId="2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 shrinkToFit="1"/>
    </xf>
    <xf numFmtId="177" fontId="14" fillId="0" borderId="3" xfId="1" applyNumberFormat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9" fillId="4" borderId="4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center" vertical="center" wrapText="1"/>
    </xf>
    <xf numFmtId="176" fontId="12" fillId="4" borderId="4" xfId="2" applyNumberFormat="1" applyFont="1" applyFill="1" applyBorder="1" applyAlignment="1">
      <alignment horizontal="center" vertical="center" wrapText="1"/>
    </xf>
    <xf numFmtId="176" fontId="12" fillId="4" borderId="5" xfId="2" applyNumberFormat="1" applyFont="1" applyFill="1" applyBorder="1" applyAlignment="1">
      <alignment horizontal="center" vertical="center" wrapText="1"/>
    </xf>
    <xf numFmtId="176" fontId="12" fillId="4" borderId="6" xfId="2" applyNumberFormat="1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/>
    </xf>
    <xf numFmtId="0" fontId="12" fillId="4" borderId="0" xfId="2" applyFont="1" applyFill="1" applyBorder="1" applyAlignment="1">
      <alignment horizontal="left" vertical="center"/>
    </xf>
    <xf numFmtId="0" fontId="12" fillId="4" borderId="5" xfId="2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shrinkToFit="1"/>
    </xf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shrinkToFit="1"/>
    </xf>
    <xf numFmtId="177" fontId="1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shrinkToFit="1"/>
    </xf>
    <xf numFmtId="176" fontId="9" fillId="4" borderId="4" xfId="2" applyNumberFormat="1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left" vertical="center" wrapText="1"/>
    </xf>
    <xf numFmtId="176" fontId="9" fillId="4" borderId="6" xfId="2" applyNumberFormat="1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shrinkToFi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5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left" vertical="center" wrapText="1"/>
    </xf>
    <xf numFmtId="176" fontId="9" fillId="4" borderId="3" xfId="2" applyNumberFormat="1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176" fontId="9" fillId="4" borderId="5" xfId="2" applyNumberFormat="1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vertical="center" shrinkToFit="1"/>
    </xf>
    <xf numFmtId="0" fontId="9" fillId="4" borderId="3" xfId="0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left" vertical="center"/>
    </xf>
    <xf numFmtId="0" fontId="9" fillId="4" borderId="8" xfId="0" applyFont="1" applyFill="1" applyBorder="1" applyAlignment="1">
      <alignment vertical="center" shrinkToFit="1"/>
    </xf>
    <xf numFmtId="0" fontId="9" fillId="4" borderId="8" xfId="0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left" vertical="center" wrapText="1"/>
    </xf>
    <xf numFmtId="176" fontId="9" fillId="4" borderId="10" xfId="2" applyNumberFormat="1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vertical="center" shrinkToFit="1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 shrinkToFit="1"/>
    </xf>
    <xf numFmtId="0" fontId="9" fillId="4" borderId="13" xfId="0" applyFont="1" applyFill="1" applyBorder="1" applyAlignment="1">
      <alignment horizontal="center" vertical="center"/>
    </xf>
    <xf numFmtId="0" fontId="14" fillId="4" borderId="7" xfId="3" applyFont="1" applyFill="1" applyBorder="1" applyAlignment="1">
      <alignment horizontal="center" vertical="center" shrinkToFit="1"/>
    </xf>
    <xf numFmtId="176" fontId="14" fillId="4" borderId="7" xfId="3" applyNumberFormat="1" applyFont="1" applyFill="1" applyBorder="1" applyAlignment="1">
      <alignment horizontal="center" vertical="center" shrinkToFit="1"/>
    </xf>
    <xf numFmtId="0" fontId="14" fillId="2" borderId="3" xfId="4" applyFont="1" applyFill="1" applyBorder="1" applyAlignment="1">
      <alignment horizontal="center" vertical="center" shrinkToFit="1"/>
    </xf>
    <xf numFmtId="0" fontId="9" fillId="4" borderId="3" xfId="5" applyFont="1" applyFill="1" applyBorder="1" applyAlignment="1">
      <alignment vertical="center" shrinkToFit="1"/>
    </xf>
    <xf numFmtId="0" fontId="9" fillId="4" borderId="3" xfId="6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left" vertical="center" wrapText="1"/>
    </xf>
    <xf numFmtId="176" fontId="9" fillId="4" borderId="3" xfId="2" applyNumberFormat="1" applyFont="1" applyFill="1" applyBorder="1" applyAlignment="1">
      <alignment horizontal="left" vertical="center" wrapText="1"/>
    </xf>
    <xf numFmtId="176" fontId="9" fillId="4" borderId="3" xfId="0" applyNumberFormat="1" applyFont="1" applyFill="1" applyBorder="1" applyAlignment="1">
      <alignment horizontal="center" vertical="center" wrapText="1"/>
    </xf>
    <xf numFmtId="0" fontId="9" fillId="4" borderId="3" xfId="5" applyFont="1" applyFill="1" applyBorder="1" applyAlignment="1">
      <alignment horizontal="center" vertical="center" shrinkToFit="1"/>
    </xf>
    <xf numFmtId="0" fontId="9" fillId="4" borderId="3" xfId="7" applyFont="1" applyFill="1" applyBorder="1" applyAlignment="1">
      <alignment horizontal="left" vertical="center" shrinkToFit="1"/>
    </xf>
    <xf numFmtId="0" fontId="9" fillId="4" borderId="3" xfId="7" applyFont="1" applyFill="1" applyBorder="1" applyAlignment="1">
      <alignment horizontal="center" vertical="center" shrinkToFit="1"/>
    </xf>
    <xf numFmtId="176" fontId="9" fillId="4" borderId="3" xfId="7" applyNumberFormat="1" applyFont="1" applyFill="1" applyBorder="1" applyAlignment="1">
      <alignment horizontal="center" vertical="center" shrinkToFit="1"/>
    </xf>
    <xf numFmtId="0" fontId="14" fillId="4" borderId="3" xfId="3" applyFont="1" applyFill="1" applyBorder="1" applyAlignment="1">
      <alignment horizontal="center" vertical="center" shrinkToFit="1"/>
    </xf>
    <xf numFmtId="176" fontId="14" fillId="4" borderId="3" xfId="3" applyNumberFormat="1" applyFont="1" applyFill="1" applyBorder="1" applyAlignment="1">
      <alignment horizontal="center" vertical="center" shrinkToFit="1"/>
    </xf>
    <xf numFmtId="0" fontId="19" fillId="0" borderId="0" xfId="0" applyFont="1" applyFill="1"/>
    <xf numFmtId="0" fontId="9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 shrinkToFit="1"/>
    </xf>
    <xf numFmtId="0" fontId="18" fillId="0" borderId="0" xfId="1" applyFont="1" applyFill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176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/>
    </xf>
    <xf numFmtId="176" fontId="9" fillId="0" borderId="3" xfId="7" applyNumberFormat="1" applyFont="1" applyBorder="1" applyAlignment="1">
      <alignment horizontal="center" vertical="center" shrinkToFit="1"/>
    </xf>
    <xf numFmtId="0" fontId="9" fillId="0" borderId="3" xfId="7" applyFont="1" applyBorder="1" applyAlignment="1">
      <alignment horizontal="center" vertical="center" shrinkToFit="1"/>
    </xf>
    <xf numFmtId="0" fontId="9" fillId="0" borderId="3" xfId="7" applyFont="1" applyBorder="1" applyAlignment="1">
      <alignment horizontal="left" vertical="center" shrinkToFit="1"/>
    </xf>
    <xf numFmtId="0" fontId="9" fillId="0" borderId="3" xfId="8" applyFont="1" applyBorder="1" applyAlignment="1">
      <alignment horizontal="center" vertical="center" shrinkToFit="1"/>
    </xf>
    <xf numFmtId="0" fontId="9" fillId="0" borderId="8" xfId="8" applyFont="1" applyBorder="1" applyAlignment="1">
      <alignment horizontal="center" vertical="center" shrinkToFit="1"/>
    </xf>
    <xf numFmtId="0" fontId="9" fillId="0" borderId="8" xfId="6" applyFont="1" applyBorder="1" applyAlignment="1">
      <alignment horizontal="center" vertical="center" shrinkToFit="1"/>
    </xf>
    <xf numFmtId="0" fontId="9" fillId="0" borderId="3" xfId="5" applyFont="1" applyBorder="1" applyAlignment="1">
      <alignment vertical="center" shrinkToFit="1"/>
    </xf>
    <xf numFmtId="176" fontId="9" fillId="4" borderId="8" xfId="7" applyNumberFormat="1" applyFont="1" applyFill="1" applyBorder="1" applyAlignment="1">
      <alignment horizontal="center" vertical="center" shrinkToFit="1"/>
    </xf>
    <xf numFmtId="0" fontId="9" fillId="4" borderId="8" xfId="7" applyFont="1" applyFill="1" applyBorder="1" applyAlignment="1">
      <alignment horizontal="center" vertical="center" shrinkToFit="1"/>
    </xf>
    <xf numFmtId="0" fontId="9" fillId="4" borderId="8" xfId="7" applyFont="1" applyFill="1" applyBorder="1" applyAlignment="1">
      <alignment horizontal="left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16" xfId="7" applyFont="1" applyFill="1" applyBorder="1" applyAlignment="1">
      <alignment horizontal="center" vertical="center" shrinkToFit="1"/>
    </xf>
    <xf numFmtId="0" fontId="9" fillId="0" borderId="8" xfId="7" applyFont="1" applyBorder="1" applyAlignment="1">
      <alignment horizontal="left" vertical="center" shrinkToFit="1"/>
    </xf>
    <xf numFmtId="0" fontId="9" fillId="0" borderId="8" xfId="7" applyFont="1" applyBorder="1" applyAlignment="1">
      <alignment horizontal="center" vertical="center" shrinkToFit="1"/>
    </xf>
    <xf numFmtId="176" fontId="9" fillId="0" borderId="8" xfId="7" applyNumberFormat="1" applyFont="1" applyBorder="1" applyAlignment="1">
      <alignment horizontal="center" vertical="center" shrinkToFit="1"/>
    </xf>
    <xf numFmtId="0" fontId="9" fillId="4" borderId="4" xfId="7" applyFont="1" applyFill="1" applyBorder="1" applyAlignment="1">
      <alignment horizontal="left" vertical="center" shrinkToFit="1"/>
    </xf>
    <xf numFmtId="0" fontId="9" fillId="4" borderId="4" xfId="7" applyFont="1" applyFill="1" applyBorder="1" applyAlignment="1">
      <alignment horizontal="center" vertical="center" shrinkToFit="1"/>
    </xf>
    <xf numFmtId="176" fontId="9" fillId="4" borderId="4" xfId="7" applyNumberFormat="1" applyFont="1" applyFill="1" applyBorder="1" applyAlignment="1">
      <alignment horizontal="center" vertical="center" shrinkToFit="1"/>
    </xf>
    <xf numFmtId="0" fontId="9" fillId="4" borderId="5" xfId="7" applyFont="1" applyFill="1" applyBorder="1" applyAlignment="1">
      <alignment horizontal="center" vertical="center" shrinkToFit="1"/>
    </xf>
    <xf numFmtId="0" fontId="9" fillId="4" borderId="11" xfId="7" applyFont="1" applyFill="1" applyBorder="1" applyAlignment="1">
      <alignment horizontal="left" vertical="center" shrinkToFit="1"/>
    </xf>
    <xf numFmtId="176" fontId="9" fillId="4" borderId="11" xfId="7" applyNumberFormat="1" applyFont="1" applyFill="1" applyBorder="1" applyAlignment="1">
      <alignment horizontal="center" vertical="center" shrinkToFit="1"/>
    </xf>
    <xf numFmtId="0" fontId="9" fillId="4" borderId="11" xfId="7" applyFont="1" applyFill="1" applyBorder="1" applyAlignment="1">
      <alignment horizontal="center" vertical="center" shrinkToFit="1"/>
    </xf>
    <xf numFmtId="176" fontId="9" fillId="4" borderId="5" xfId="7" applyNumberFormat="1" applyFont="1" applyFill="1" applyBorder="1" applyAlignment="1">
      <alignment horizontal="center" vertical="center" shrinkToFit="1"/>
    </xf>
    <xf numFmtId="0" fontId="9" fillId="4" borderId="13" xfId="7" applyFont="1" applyFill="1" applyBorder="1" applyAlignment="1">
      <alignment horizontal="left" vertical="center" shrinkToFit="1"/>
    </xf>
    <xf numFmtId="0" fontId="9" fillId="4" borderId="13" xfId="7" applyFont="1" applyFill="1" applyBorder="1" applyAlignment="1">
      <alignment horizontal="center" vertical="center" shrinkToFit="1"/>
    </xf>
    <xf numFmtId="0" fontId="9" fillId="4" borderId="8" xfId="6" applyFont="1" applyFill="1" applyBorder="1" applyAlignment="1">
      <alignment horizontal="center" vertical="center" shrinkToFit="1"/>
    </xf>
    <xf numFmtId="0" fontId="9" fillId="4" borderId="8" xfId="8" applyFont="1" applyFill="1" applyBorder="1" applyAlignment="1">
      <alignment horizontal="center" vertical="center" shrinkToFit="1"/>
    </xf>
    <xf numFmtId="0" fontId="9" fillId="4" borderId="3" xfId="8" applyFont="1" applyFill="1" applyBorder="1" applyAlignment="1">
      <alignment horizontal="center" vertical="center" shrinkToFit="1"/>
    </xf>
    <xf numFmtId="0" fontId="9" fillId="4" borderId="18" xfId="7" applyNumberFormat="1" applyFont="1" applyFill="1" applyBorder="1" applyAlignment="1">
      <alignment vertical="center" shrinkToFit="1"/>
    </xf>
    <xf numFmtId="0" fontId="9" fillId="4" borderId="18" xfId="7" applyFont="1" applyFill="1" applyBorder="1" applyAlignment="1">
      <alignment vertical="center" shrinkToFit="1"/>
    </xf>
    <xf numFmtId="0" fontId="9" fillId="4" borderId="0" xfId="7" applyFont="1" applyFill="1" applyAlignment="1">
      <alignment vertical="center" shrinkToFit="1"/>
    </xf>
    <xf numFmtId="0" fontId="9" fillId="4" borderId="22" xfId="7" applyFont="1" applyFill="1" applyBorder="1" applyAlignment="1">
      <alignment horizontal="left" vertical="center" shrinkToFit="1"/>
    </xf>
    <xf numFmtId="0" fontId="9" fillId="4" borderId="18" xfId="7" applyFont="1" applyFill="1" applyBorder="1" applyAlignment="1">
      <alignment vertical="center"/>
    </xf>
    <xf numFmtId="0" fontId="9" fillId="4" borderId="18" xfId="7" applyFont="1" applyFill="1" applyBorder="1" applyAlignment="1">
      <alignment horizontal="left" vertical="center" shrinkToFit="1"/>
    </xf>
    <xf numFmtId="0" fontId="9" fillId="4" borderId="14" xfId="7" applyFont="1" applyFill="1" applyBorder="1" applyAlignment="1">
      <alignment horizontal="center" vertical="center" shrinkToFit="1"/>
    </xf>
    <xf numFmtId="0" fontId="9" fillId="4" borderId="22" xfId="7" applyFont="1" applyFill="1" applyBorder="1" applyAlignment="1">
      <alignment horizontal="center" vertical="center" shrinkToFit="1"/>
    </xf>
    <xf numFmtId="0" fontId="9" fillId="4" borderId="3" xfId="3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 shrinkToFit="1"/>
    </xf>
    <xf numFmtId="0" fontId="9" fillId="4" borderId="17" xfId="7" applyFont="1" applyFill="1" applyBorder="1" applyAlignment="1">
      <alignment horizontal="left" vertical="center" shrinkToFit="1"/>
    </xf>
    <xf numFmtId="0" fontId="9" fillId="4" borderId="18" xfId="3" applyFont="1" applyFill="1" applyBorder="1" applyAlignment="1">
      <alignment vertical="center" shrinkToFit="1"/>
    </xf>
    <xf numFmtId="0" fontId="14" fillId="4" borderId="16" xfId="7" applyFont="1" applyFill="1" applyBorder="1" applyAlignment="1">
      <alignment horizontal="center" vertical="center" shrinkToFit="1"/>
    </xf>
    <xf numFmtId="0" fontId="9" fillId="4" borderId="17" xfId="7" applyFont="1" applyFill="1" applyBorder="1" applyAlignment="1">
      <alignment horizontal="center" vertical="center" shrinkToFit="1"/>
    </xf>
    <xf numFmtId="0" fontId="9" fillId="4" borderId="3" xfId="3" applyFont="1" applyFill="1" applyBorder="1" applyAlignment="1">
      <alignment horizontal="center" vertical="center" shrinkToFit="1"/>
    </xf>
    <xf numFmtId="0" fontId="9" fillId="4" borderId="7" xfId="7" applyFont="1" applyFill="1" applyBorder="1" applyAlignment="1">
      <alignment horizontal="left" vertical="center" shrinkToFit="1"/>
    </xf>
    <xf numFmtId="0" fontId="9" fillId="0" borderId="22" xfId="7" applyFont="1" applyFill="1" applyBorder="1" applyAlignment="1">
      <alignment horizontal="left" vertical="center" shrinkToFit="1"/>
    </xf>
    <xf numFmtId="0" fontId="9" fillId="0" borderId="17" xfId="7" applyFont="1" applyFill="1" applyBorder="1" applyAlignment="1">
      <alignment horizontal="center" vertical="center" shrinkToFit="1"/>
    </xf>
    <xf numFmtId="0" fontId="9" fillId="0" borderId="16" xfId="7" applyFont="1" applyFill="1" applyBorder="1" applyAlignment="1">
      <alignment horizontal="center" vertical="center" shrinkToFit="1"/>
    </xf>
    <xf numFmtId="0" fontId="9" fillId="0" borderId="3" xfId="7" applyFont="1" applyFill="1" applyBorder="1" applyAlignment="1">
      <alignment horizontal="center" vertical="center" shrinkToFit="1"/>
    </xf>
    <xf numFmtId="0" fontId="9" fillId="0" borderId="7" xfId="7" applyFont="1" applyFill="1" applyBorder="1" applyAlignment="1">
      <alignment horizontal="center" vertical="center" shrinkToFit="1"/>
    </xf>
    <xf numFmtId="0" fontId="9" fillId="0" borderId="3" xfId="7" applyFont="1" applyFill="1" applyBorder="1" applyAlignment="1">
      <alignment horizontal="left" vertical="center" shrinkToFit="1"/>
    </xf>
    <xf numFmtId="0" fontId="9" fillId="0" borderId="18" xfId="7" applyFont="1" applyFill="1" applyBorder="1" applyAlignment="1">
      <alignment horizontal="left" vertical="center" shrinkToFit="1"/>
    </xf>
    <xf numFmtId="0" fontId="9" fillId="0" borderId="8" xfId="7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shrinkToFit="1"/>
    </xf>
    <xf numFmtId="0" fontId="27" fillId="4" borderId="3" xfId="0" applyFont="1" applyFill="1" applyBorder="1" applyAlignment="1">
      <alignment horizontal="left" vertical="center" shrinkToFit="1"/>
    </xf>
    <xf numFmtId="0" fontId="27" fillId="4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177" fontId="29" fillId="0" borderId="0" xfId="0" applyNumberFormat="1" applyFont="1"/>
    <xf numFmtId="0" fontId="9" fillId="6" borderId="3" xfId="0" applyFont="1" applyFill="1" applyBorder="1" applyAlignment="1">
      <alignment horizontal="left" vertical="center" shrinkToFit="1"/>
    </xf>
    <xf numFmtId="0" fontId="9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shrinkToFit="1"/>
    </xf>
    <xf numFmtId="0" fontId="9" fillId="0" borderId="22" xfId="7" applyFont="1" applyFill="1" applyBorder="1" applyAlignment="1">
      <alignment vertical="center" shrinkToFit="1"/>
    </xf>
    <xf numFmtId="0" fontId="9" fillId="0" borderId="22" xfId="7" applyFont="1" applyFill="1" applyBorder="1" applyAlignment="1">
      <alignment horizontal="center" vertical="center" shrinkToFit="1"/>
    </xf>
    <xf numFmtId="0" fontId="27" fillId="4" borderId="7" xfId="7" applyFont="1" applyFill="1" applyBorder="1" applyAlignment="1">
      <alignment horizontal="center" vertical="center" shrinkToFit="1"/>
    </xf>
    <xf numFmtId="0" fontId="27" fillId="4" borderId="18" xfId="7" applyFont="1" applyFill="1" applyBorder="1" applyAlignment="1">
      <alignment horizontal="center" vertical="center" shrinkToFit="1"/>
    </xf>
    <xf numFmtId="0" fontId="9" fillId="0" borderId="18" xfId="7" applyFont="1" applyFill="1" applyBorder="1" applyAlignment="1">
      <alignment vertical="center" shrinkToFit="1"/>
    </xf>
    <xf numFmtId="0" fontId="9" fillId="0" borderId="18" xfId="7" applyFont="1" applyFill="1" applyBorder="1" applyAlignment="1">
      <alignment horizontal="center" vertical="center" shrinkToFit="1"/>
    </xf>
    <xf numFmtId="0" fontId="27" fillId="4" borderId="3" xfId="7" applyFont="1" applyFill="1" applyBorder="1" applyAlignment="1">
      <alignment horizontal="center" vertical="center" shrinkToFit="1"/>
    </xf>
    <xf numFmtId="0" fontId="14" fillId="0" borderId="18" xfId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 shrinkToFit="1"/>
    </xf>
    <xf numFmtId="177" fontId="9" fillId="0" borderId="3" xfId="1" applyNumberFormat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left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vertical="center" wrapText="1" shrinkToFit="1"/>
    </xf>
    <xf numFmtId="0" fontId="9" fillId="5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left" vertical="center" wrapText="1" shrinkToFit="1"/>
    </xf>
    <xf numFmtId="0" fontId="14" fillId="2" borderId="8" xfId="4" applyFont="1" applyFill="1" applyBorder="1" applyAlignment="1">
      <alignment horizontal="center" vertical="center" shrinkToFit="1"/>
    </xf>
    <xf numFmtId="0" fontId="28" fillId="4" borderId="3" xfId="0" applyFont="1" applyFill="1" applyBorder="1" applyAlignment="1">
      <alignment vertical="center" wrapText="1" shrinkToFit="1"/>
    </xf>
    <xf numFmtId="0" fontId="28" fillId="4" borderId="3" xfId="0" applyFont="1" applyFill="1" applyBorder="1" applyAlignment="1">
      <alignment horizontal="center" vertical="center" wrapText="1" shrinkToFit="1"/>
    </xf>
    <xf numFmtId="0" fontId="28" fillId="4" borderId="3" xfId="0" applyFont="1" applyFill="1" applyBorder="1" applyAlignment="1">
      <alignment horizontal="left" vertical="center" wrapText="1" shrinkToFit="1"/>
    </xf>
    <xf numFmtId="0" fontId="13" fillId="4" borderId="3" xfId="0" applyFont="1" applyFill="1" applyBorder="1" applyAlignment="1">
      <alignment vertical="center" wrapText="1" shrinkToFit="1"/>
    </xf>
    <xf numFmtId="0" fontId="18" fillId="4" borderId="3" xfId="0" applyFont="1" applyFill="1" applyBorder="1" applyAlignment="1">
      <alignment vertical="center" wrapText="1"/>
    </xf>
    <xf numFmtId="0" fontId="9" fillId="4" borderId="16" xfId="3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vertical="center" wrapText="1" shrinkToFit="1"/>
    </xf>
    <xf numFmtId="0" fontId="9" fillId="0" borderId="3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wrapText="1"/>
    </xf>
    <xf numFmtId="0" fontId="14" fillId="4" borderId="18" xfId="7" applyFont="1" applyFill="1" applyBorder="1" applyAlignment="1">
      <alignment horizontal="left" vertical="center" shrinkToFit="1"/>
    </xf>
    <xf numFmtId="0" fontId="14" fillId="4" borderId="22" xfId="7" applyFont="1" applyFill="1" applyBorder="1" applyAlignment="1">
      <alignment horizontal="center" vertical="center" shrinkToFit="1"/>
    </xf>
    <xf numFmtId="0" fontId="14" fillId="4" borderId="17" xfId="7" applyFont="1" applyFill="1" applyBorder="1" applyAlignment="1">
      <alignment horizontal="left" vertical="center" shrinkToFit="1"/>
    </xf>
    <xf numFmtId="0" fontId="14" fillId="4" borderId="3" xfId="7" applyFont="1" applyFill="1" applyBorder="1" applyAlignment="1">
      <alignment horizontal="center" vertical="center" shrinkToFit="1"/>
    </xf>
    <xf numFmtId="0" fontId="14" fillId="4" borderId="18" xfId="7" applyFont="1" applyFill="1" applyBorder="1" applyAlignment="1">
      <alignment vertical="center" shrinkToFit="1"/>
    </xf>
    <xf numFmtId="0" fontId="14" fillId="4" borderId="14" xfId="7" applyFont="1" applyFill="1" applyBorder="1" applyAlignment="1">
      <alignment horizontal="center" vertical="center" shrinkToFit="1"/>
    </xf>
    <xf numFmtId="0" fontId="14" fillId="4" borderId="7" xfId="7" applyFont="1" applyFill="1" applyBorder="1" applyAlignment="1">
      <alignment horizontal="left" vertical="center" shrinkToFit="1"/>
    </xf>
    <xf numFmtId="0" fontId="14" fillId="4" borderId="22" xfId="7" applyFont="1" applyFill="1" applyBorder="1" applyAlignment="1">
      <alignment horizontal="left" vertical="center" shrinkToFit="1"/>
    </xf>
    <xf numFmtId="0" fontId="14" fillId="4" borderId="3" xfId="7" applyFont="1" applyFill="1" applyBorder="1" applyAlignment="1">
      <alignment horizontal="left" vertical="center" shrinkToFit="1"/>
    </xf>
    <xf numFmtId="0" fontId="9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right" vertical="center" wrapText="1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textRotation="255" wrapText="1"/>
    </xf>
    <xf numFmtId="0" fontId="9" fillId="4" borderId="12" xfId="0" applyFont="1" applyFill="1" applyBorder="1" applyAlignment="1">
      <alignment horizontal="center" vertical="center" textRotation="255" wrapText="1"/>
    </xf>
    <xf numFmtId="0" fontId="9" fillId="4" borderId="14" xfId="0" applyFont="1" applyFill="1" applyBorder="1" applyAlignment="1">
      <alignment horizontal="center" vertical="center" textRotation="255" wrapText="1"/>
    </xf>
    <xf numFmtId="177" fontId="14" fillId="2" borderId="3" xfId="1" applyNumberFormat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left" vertical="center" wrapText="1"/>
    </xf>
    <xf numFmtId="176" fontId="14" fillId="2" borderId="16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8" fillId="3" borderId="19" xfId="1" applyFont="1" applyFill="1" applyBorder="1" applyAlignment="1">
      <alignment horizontal="left" vertical="center" wrapText="1"/>
    </xf>
    <xf numFmtId="0" fontId="18" fillId="3" borderId="20" xfId="1" applyFont="1" applyFill="1" applyBorder="1" applyAlignment="1">
      <alignment horizontal="left" vertical="center" wrapText="1"/>
    </xf>
    <xf numFmtId="0" fontId="18" fillId="3" borderId="0" xfId="1" applyFont="1" applyFill="1" applyBorder="1" applyAlignment="1">
      <alignment horizontal="left" vertical="center" wrapText="1"/>
    </xf>
    <xf numFmtId="0" fontId="18" fillId="3" borderId="21" xfId="1" applyFont="1" applyFill="1" applyBorder="1" applyAlignment="1">
      <alignment horizontal="left" vertical="center" wrapText="1"/>
    </xf>
    <xf numFmtId="0" fontId="18" fillId="3" borderId="2" xfId="1" applyFont="1" applyFill="1" applyBorder="1" applyAlignment="1">
      <alignment horizontal="left" vertical="center" wrapText="1"/>
    </xf>
    <xf numFmtId="0" fontId="18" fillId="3" borderId="2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shrinkToFit="1"/>
    </xf>
    <xf numFmtId="0" fontId="18" fillId="3" borderId="9" xfId="1" applyFont="1" applyFill="1" applyBorder="1" applyAlignment="1">
      <alignment horizontal="left" vertical="center" wrapText="1"/>
    </xf>
    <xf numFmtId="0" fontId="18" fillId="3" borderId="12" xfId="1" applyFont="1" applyFill="1" applyBorder="1" applyAlignment="1">
      <alignment horizontal="left" vertical="center" wrapText="1"/>
    </xf>
    <xf numFmtId="0" fontId="18" fillId="3" borderId="14" xfId="1" applyFont="1" applyFill="1" applyBorder="1" applyAlignment="1">
      <alignment horizontal="left" vertical="center" wrapText="1"/>
    </xf>
    <xf numFmtId="176" fontId="14" fillId="2" borderId="17" xfId="0" applyNumberFormat="1" applyFont="1" applyFill="1" applyBorder="1" applyAlignment="1">
      <alignment horizontal="center" vertical="center" wrapText="1"/>
    </xf>
    <xf numFmtId="176" fontId="14" fillId="2" borderId="18" xfId="0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left" vertical="center" shrinkToFit="1"/>
    </xf>
    <xf numFmtId="0" fontId="9" fillId="3" borderId="17" xfId="1" applyFont="1" applyFill="1" applyBorder="1" applyAlignment="1">
      <alignment horizontal="left" vertical="center" shrinkToFit="1"/>
    </xf>
    <xf numFmtId="0" fontId="9" fillId="3" borderId="18" xfId="1" applyFont="1" applyFill="1" applyBorder="1" applyAlignment="1">
      <alignment horizontal="left" vertical="center" shrinkToFit="1"/>
    </xf>
    <xf numFmtId="0" fontId="9" fillId="3" borderId="9" xfId="1" applyFont="1" applyFill="1" applyBorder="1" applyAlignment="1">
      <alignment horizontal="left" vertical="center" wrapText="1" shrinkToFit="1"/>
    </xf>
    <xf numFmtId="0" fontId="9" fillId="3" borderId="19" xfId="1" applyFont="1" applyFill="1" applyBorder="1" applyAlignment="1">
      <alignment horizontal="left" vertical="center" wrapText="1" shrinkToFit="1"/>
    </xf>
    <xf numFmtId="0" fontId="9" fillId="3" borderId="20" xfId="1" applyFont="1" applyFill="1" applyBorder="1" applyAlignment="1">
      <alignment horizontal="left" vertical="center" wrapText="1" shrinkToFit="1"/>
    </xf>
    <xf numFmtId="0" fontId="9" fillId="3" borderId="12" xfId="1" applyFont="1" applyFill="1" applyBorder="1" applyAlignment="1">
      <alignment horizontal="left" vertical="center" wrapText="1" shrinkToFit="1"/>
    </xf>
    <xf numFmtId="0" fontId="9" fillId="3" borderId="0" xfId="1" applyFont="1" applyFill="1" applyBorder="1" applyAlignment="1">
      <alignment horizontal="left" vertical="center" wrapText="1" shrinkToFit="1"/>
    </xf>
    <xf numFmtId="0" fontId="9" fillId="3" borderId="21" xfId="1" applyFont="1" applyFill="1" applyBorder="1" applyAlignment="1">
      <alignment horizontal="left" vertical="center" wrapText="1" shrinkToFit="1"/>
    </xf>
    <xf numFmtId="0" fontId="9" fillId="3" borderId="14" xfId="1" applyFont="1" applyFill="1" applyBorder="1" applyAlignment="1">
      <alignment horizontal="left" vertical="center" wrapText="1" shrinkToFit="1"/>
    </xf>
    <xf numFmtId="0" fontId="9" fillId="3" borderId="2" xfId="1" applyFont="1" applyFill="1" applyBorder="1" applyAlignment="1">
      <alignment horizontal="left" vertical="center" wrapText="1" shrinkToFit="1"/>
    </xf>
    <xf numFmtId="0" fontId="9" fillId="3" borderId="22" xfId="1" applyFont="1" applyFill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4" fillId="5" borderId="0" xfId="7" applyFont="1" applyFill="1" applyAlignment="1">
      <alignment horizontal="right" vertical="center" wrapText="1" shrinkToFit="1"/>
    </xf>
    <xf numFmtId="0" fontId="25" fillId="5" borderId="0" xfId="7" applyFont="1" applyFill="1" applyAlignment="1">
      <alignment horizontal="right" vertical="center" wrapText="1" shrinkToFit="1"/>
    </xf>
    <xf numFmtId="0" fontId="18" fillId="3" borderId="3" xfId="1" applyFont="1" applyFill="1" applyBorder="1" applyAlignment="1">
      <alignment horizontal="left" vertical="center" wrapText="1" shrinkToFi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left" vertical="center" shrinkToFit="1"/>
    </xf>
    <xf numFmtId="0" fontId="9" fillId="4" borderId="20" xfId="0" applyFont="1" applyFill="1" applyBorder="1" applyAlignment="1">
      <alignment horizontal="center" vertical="center" textRotation="255" wrapText="1"/>
    </xf>
    <xf numFmtId="0" fontId="9" fillId="4" borderId="21" xfId="0" applyFont="1" applyFill="1" applyBorder="1" applyAlignment="1">
      <alignment horizontal="center" vertical="center" textRotation="255" wrapText="1"/>
    </xf>
    <xf numFmtId="0" fontId="9" fillId="4" borderId="22" xfId="0" applyFont="1" applyFill="1" applyBorder="1" applyAlignment="1">
      <alignment horizontal="center" vertical="center" textRotation="255" wrapText="1"/>
    </xf>
    <xf numFmtId="0" fontId="9" fillId="0" borderId="9" xfId="1" applyFont="1" applyFill="1" applyBorder="1" applyAlignment="1">
      <alignment horizontal="center" vertical="center" textRotation="255" wrapText="1"/>
    </xf>
    <xf numFmtId="0" fontId="9" fillId="0" borderId="20" xfId="1" applyFont="1" applyFill="1" applyBorder="1" applyAlignment="1">
      <alignment horizontal="center" vertical="center" textRotation="255" wrapText="1"/>
    </xf>
    <xf numFmtId="0" fontId="9" fillId="0" borderId="12" xfId="1" applyFont="1" applyFill="1" applyBorder="1" applyAlignment="1">
      <alignment horizontal="center" vertical="center" textRotation="255" wrapText="1"/>
    </xf>
    <xf numFmtId="0" fontId="9" fillId="0" borderId="21" xfId="1" applyFont="1" applyFill="1" applyBorder="1" applyAlignment="1">
      <alignment horizontal="center" vertical="center" textRotation="255" wrapText="1"/>
    </xf>
    <xf numFmtId="0" fontId="9" fillId="0" borderId="14" xfId="1" applyFont="1" applyFill="1" applyBorder="1" applyAlignment="1">
      <alignment horizontal="center" vertical="center" textRotation="255" wrapText="1"/>
    </xf>
    <xf numFmtId="0" fontId="9" fillId="0" borderId="22" xfId="1" applyFont="1" applyFill="1" applyBorder="1" applyAlignment="1">
      <alignment horizontal="center" vertical="center" textRotation="255" wrapText="1"/>
    </xf>
    <xf numFmtId="0" fontId="9" fillId="3" borderId="19" xfId="1" applyFont="1" applyFill="1" applyBorder="1" applyAlignment="1">
      <alignment horizontal="left" vertical="center" shrinkToFit="1"/>
    </xf>
    <xf numFmtId="0" fontId="9" fillId="3" borderId="20" xfId="1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177" fontId="14" fillId="2" borderId="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 wrapText="1"/>
    </xf>
  </cellXfs>
  <cellStyles count="9">
    <cellStyle name="一般" xfId="0" builtinId="0"/>
    <cellStyle name="一般 2" xfId="2"/>
    <cellStyle name="一般 2 3" xfId="7"/>
    <cellStyle name="一般 4" xfId="8"/>
    <cellStyle name="一般_97" xfId="3"/>
    <cellStyle name="一般_Book1" xfId="1"/>
    <cellStyle name="一般_企管系-98-101日四技課程規劃表-修正後101-11-21 2" xfId="4"/>
    <cellStyle name="一般_夜四技99" xfId="6"/>
    <cellStyle name="一般_夜四技課程規劃表公告上網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7"/>
  <sheetViews>
    <sheetView view="pageBreakPreview" zoomScaleNormal="100" zoomScaleSheetLayoutView="100" workbookViewId="0">
      <selection activeCell="B52" sqref="B52:F53"/>
    </sheetView>
  </sheetViews>
  <sheetFormatPr defaultColWidth="9" defaultRowHeight="15.75"/>
  <cols>
    <col min="1" max="1" width="3.125" style="79" customWidth="1"/>
    <col min="2" max="2" width="18.625" style="80" customWidth="1"/>
    <col min="3" max="6" width="3.125" style="81" customWidth="1"/>
    <col min="7" max="7" width="18.625" style="80" customWidth="1"/>
    <col min="8" max="11" width="3.125" style="81" customWidth="1"/>
    <col min="12" max="12" width="18.625" style="80" customWidth="1"/>
    <col min="13" max="16" width="3.125" style="81" customWidth="1"/>
    <col min="17" max="17" width="18.625" style="80" customWidth="1"/>
    <col min="18" max="21" width="3.125" style="81" customWidth="1"/>
    <col min="22" max="16384" width="9" style="1"/>
  </cols>
  <sheetData>
    <row r="1" spans="1:22" ht="30" customHeight="1">
      <c r="A1" s="193" t="s">
        <v>682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s="3" customFormat="1" ht="30" customHeight="1">
      <c r="A2" s="194" t="s">
        <v>674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2"/>
    </row>
    <row r="3" spans="1:22">
      <c r="A3" s="192" t="s">
        <v>0</v>
      </c>
      <c r="B3" s="195" t="s">
        <v>216</v>
      </c>
      <c r="C3" s="192" t="s">
        <v>2</v>
      </c>
      <c r="D3" s="192"/>
      <c r="E3" s="192"/>
      <c r="F3" s="192"/>
      <c r="G3" s="195" t="s">
        <v>3</v>
      </c>
      <c r="H3" s="192" t="s">
        <v>4</v>
      </c>
      <c r="I3" s="192"/>
      <c r="J3" s="192"/>
      <c r="K3" s="192"/>
      <c r="L3" s="195" t="s">
        <v>3</v>
      </c>
      <c r="M3" s="192" t="s">
        <v>5</v>
      </c>
      <c r="N3" s="192"/>
      <c r="O3" s="192"/>
      <c r="P3" s="192"/>
      <c r="Q3" s="195" t="s">
        <v>3</v>
      </c>
      <c r="R3" s="192" t="s">
        <v>6</v>
      </c>
      <c r="S3" s="192"/>
      <c r="T3" s="192"/>
      <c r="U3" s="192"/>
    </row>
    <row r="4" spans="1:22">
      <c r="A4" s="192"/>
      <c r="B4" s="195"/>
      <c r="C4" s="192" t="s">
        <v>7</v>
      </c>
      <c r="D4" s="192"/>
      <c r="E4" s="192" t="s">
        <v>8</v>
      </c>
      <c r="F4" s="192"/>
      <c r="G4" s="195"/>
      <c r="H4" s="192" t="s">
        <v>7</v>
      </c>
      <c r="I4" s="192"/>
      <c r="J4" s="192" t="s">
        <v>8</v>
      </c>
      <c r="K4" s="192"/>
      <c r="L4" s="195"/>
      <c r="M4" s="192" t="s">
        <v>7</v>
      </c>
      <c r="N4" s="192"/>
      <c r="O4" s="192" t="s">
        <v>8</v>
      </c>
      <c r="P4" s="192"/>
      <c r="Q4" s="195"/>
      <c r="R4" s="192" t="s">
        <v>7</v>
      </c>
      <c r="S4" s="192"/>
      <c r="T4" s="192" t="s">
        <v>8</v>
      </c>
      <c r="U4" s="192"/>
    </row>
    <row r="5" spans="1:22" s="5" customFormat="1" ht="12" customHeight="1">
      <c r="A5" s="192"/>
      <c r="B5" s="195"/>
      <c r="C5" s="4" t="s">
        <v>215</v>
      </c>
      <c r="D5" s="4" t="s">
        <v>214</v>
      </c>
      <c r="E5" s="4" t="s">
        <v>215</v>
      </c>
      <c r="F5" s="4" t="s">
        <v>214</v>
      </c>
      <c r="G5" s="195"/>
      <c r="H5" s="4" t="s">
        <v>215</v>
      </c>
      <c r="I5" s="4" t="s">
        <v>214</v>
      </c>
      <c r="J5" s="4" t="s">
        <v>215</v>
      </c>
      <c r="K5" s="4" t="s">
        <v>214</v>
      </c>
      <c r="L5" s="195"/>
      <c r="M5" s="4" t="s">
        <v>215</v>
      </c>
      <c r="N5" s="4" t="s">
        <v>214</v>
      </c>
      <c r="O5" s="4" t="s">
        <v>215</v>
      </c>
      <c r="P5" s="4" t="s">
        <v>214</v>
      </c>
      <c r="Q5" s="195"/>
      <c r="R5" s="4" t="s">
        <v>215</v>
      </c>
      <c r="S5" s="4" t="s">
        <v>214</v>
      </c>
      <c r="T5" s="4" t="s">
        <v>215</v>
      </c>
      <c r="U5" s="4" t="s">
        <v>214</v>
      </c>
    </row>
    <row r="6" spans="1:22" s="11" customFormat="1" ht="15" customHeight="1">
      <c r="A6" s="192" t="s">
        <v>213</v>
      </c>
      <c r="B6" s="6" t="s">
        <v>12</v>
      </c>
      <c r="C6" s="7">
        <v>2</v>
      </c>
      <c r="D6" s="7">
        <v>2</v>
      </c>
      <c r="E6" s="8"/>
      <c r="F6" s="8"/>
      <c r="G6" s="6" t="s">
        <v>13</v>
      </c>
      <c r="H6" s="7">
        <v>2</v>
      </c>
      <c r="I6" s="7">
        <v>2</v>
      </c>
      <c r="J6" s="8"/>
      <c r="K6" s="8"/>
      <c r="L6" s="9"/>
      <c r="M6" s="10"/>
      <c r="N6" s="10"/>
      <c r="O6" s="10"/>
      <c r="P6" s="10"/>
      <c r="Q6" s="9"/>
      <c r="R6" s="10"/>
      <c r="S6" s="10"/>
      <c r="T6" s="10"/>
      <c r="U6" s="10"/>
    </row>
    <row r="7" spans="1:22" s="11" customFormat="1" ht="15" customHeight="1">
      <c r="A7" s="192"/>
      <c r="B7" s="6" t="s">
        <v>14</v>
      </c>
      <c r="C7" s="8"/>
      <c r="D7" s="8"/>
      <c r="E7" s="7">
        <v>2</v>
      </c>
      <c r="F7" s="7">
        <v>2</v>
      </c>
      <c r="G7" s="6" t="s">
        <v>15</v>
      </c>
      <c r="H7" s="7">
        <v>2</v>
      </c>
      <c r="I7" s="7">
        <v>2</v>
      </c>
      <c r="J7" s="7">
        <v>2</v>
      </c>
      <c r="K7" s="7">
        <v>2</v>
      </c>
      <c r="L7" s="9"/>
      <c r="M7" s="10"/>
      <c r="N7" s="10"/>
      <c r="O7" s="10"/>
      <c r="P7" s="10"/>
      <c r="Q7" s="9"/>
      <c r="R7" s="10"/>
      <c r="S7" s="10"/>
      <c r="T7" s="10"/>
      <c r="U7" s="10"/>
    </row>
    <row r="8" spans="1:22" s="11" customFormat="1" ht="15" customHeight="1">
      <c r="A8" s="192"/>
      <c r="B8" s="6" t="s">
        <v>16</v>
      </c>
      <c r="C8" s="7">
        <v>2</v>
      </c>
      <c r="D8" s="7">
        <v>2</v>
      </c>
      <c r="E8" s="8"/>
      <c r="F8" s="8"/>
      <c r="G8" s="12"/>
      <c r="H8" s="8"/>
      <c r="I8" s="8"/>
      <c r="J8" s="8"/>
      <c r="K8" s="8"/>
      <c r="L8" s="9"/>
      <c r="M8" s="10"/>
      <c r="N8" s="10"/>
      <c r="O8" s="10"/>
      <c r="P8" s="10"/>
      <c r="Q8" s="9"/>
      <c r="R8" s="10"/>
      <c r="S8" s="10"/>
      <c r="T8" s="10"/>
      <c r="U8" s="10"/>
    </row>
    <row r="9" spans="1:22" s="11" customFormat="1" ht="15" customHeight="1">
      <c r="A9" s="192"/>
      <c r="B9" s="6" t="s">
        <v>17</v>
      </c>
      <c r="C9" s="8"/>
      <c r="D9" s="8"/>
      <c r="E9" s="7">
        <v>2</v>
      </c>
      <c r="F9" s="7">
        <v>2</v>
      </c>
      <c r="G9" s="12"/>
      <c r="H9" s="8"/>
      <c r="I9" s="8"/>
      <c r="J9" s="8"/>
      <c r="K9" s="8"/>
      <c r="L9" s="9"/>
      <c r="M9" s="10"/>
      <c r="N9" s="10"/>
      <c r="O9" s="10"/>
      <c r="P9" s="10"/>
      <c r="Q9" s="9"/>
      <c r="R9" s="10"/>
      <c r="S9" s="10"/>
      <c r="T9" s="10"/>
      <c r="U9" s="10"/>
    </row>
    <row r="10" spans="1:22" s="15" customFormat="1" ht="15" customHeight="1">
      <c r="A10" s="192"/>
      <c r="B10" s="13" t="s">
        <v>18</v>
      </c>
      <c r="C10" s="14">
        <f>C6+C7+C8+C9</f>
        <v>4</v>
      </c>
      <c r="D10" s="14">
        <f>D6+D7+D8+D9</f>
        <v>4</v>
      </c>
      <c r="E10" s="14">
        <f>E6+E7+E8+E9</f>
        <v>4</v>
      </c>
      <c r="F10" s="14">
        <f>F6+F7+F8+F9</f>
        <v>4</v>
      </c>
      <c r="G10" s="13" t="s">
        <v>18</v>
      </c>
      <c r="H10" s="13">
        <f>H6+H7+H8+H9</f>
        <v>4</v>
      </c>
      <c r="I10" s="13">
        <f>I6+I7+I8+I9</f>
        <v>4</v>
      </c>
      <c r="J10" s="13">
        <f>J6+J7+J8+J9</f>
        <v>2</v>
      </c>
      <c r="K10" s="13">
        <f>K6+K7+K8+K9</f>
        <v>2</v>
      </c>
      <c r="L10" s="13" t="s">
        <v>18</v>
      </c>
      <c r="M10" s="13">
        <f>M6+M7+M8+M9</f>
        <v>0</v>
      </c>
      <c r="N10" s="13">
        <f>N6+N7+N8+N9</f>
        <v>0</v>
      </c>
      <c r="O10" s="13">
        <f>O6+O7+O8+O9</f>
        <v>0</v>
      </c>
      <c r="P10" s="13">
        <f>P6+P7+P8+P9</f>
        <v>0</v>
      </c>
      <c r="Q10" s="13" t="s">
        <v>18</v>
      </c>
      <c r="R10" s="13">
        <f>R6+R7+R8+R9</f>
        <v>0</v>
      </c>
      <c r="S10" s="13">
        <f>S6+S7+S8+S9</f>
        <v>0</v>
      </c>
      <c r="T10" s="13">
        <f>T6+T7+T8+T9</f>
        <v>0</v>
      </c>
      <c r="U10" s="13">
        <f>U6+U7+U8+U9</f>
        <v>0</v>
      </c>
    </row>
    <row r="11" spans="1:22" s="15" customFormat="1" ht="15" customHeight="1">
      <c r="A11" s="192"/>
      <c r="B11" s="16" t="s">
        <v>19</v>
      </c>
      <c r="C11" s="202">
        <f>C10+E10+H10+J10+M10+O10+R10+T10</f>
        <v>14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s="15" customFormat="1" ht="35.1" customHeight="1">
      <c r="A12" s="192"/>
      <c r="B12" s="204" t="s">
        <v>212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 s="11" customFormat="1" ht="15" customHeight="1">
      <c r="A13" s="192" t="s">
        <v>211</v>
      </c>
      <c r="B13" s="17" t="s">
        <v>22</v>
      </c>
      <c r="C13" s="18"/>
      <c r="D13" s="18"/>
      <c r="E13" s="19">
        <v>2</v>
      </c>
      <c r="F13" s="19">
        <v>2</v>
      </c>
      <c r="G13" s="17" t="s">
        <v>24</v>
      </c>
      <c r="H13" s="22"/>
      <c r="I13" s="22"/>
      <c r="J13" s="19">
        <v>2</v>
      </c>
      <c r="K13" s="19">
        <v>2</v>
      </c>
      <c r="L13" s="9"/>
      <c r="M13" s="10"/>
      <c r="N13" s="10"/>
      <c r="O13" s="10"/>
      <c r="P13" s="10"/>
      <c r="Q13" s="9"/>
      <c r="R13" s="10"/>
      <c r="S13" s="10"/>
      <c r="T13" s="10"/>
      <c r="U13" s="10"/>
    </row>
    <row r="14" spans="1:22" s="11" customFormat="1" ht="15" customHeight="1">
      <c r="A14" s="192"/>
      <c r="B14" s="17" t="s">
        <v>23</v>
      </c>
      <c r="C14" s="19">
        <v>0</v>
      </c>
      <c r="D14" s="19">
        <v>1</v>
      </c>
      <c r="E14" s="21">
        <v>0</v>
      </c>
      <c r="F14" s="19">
        <v>1</v>
      </c>
      <c r="G14" s="17"/>
      <c r="H14" s="22"/>
      <c r="I14" s="22"/>
      <c r="J14" s="19"/>
      <c r="K14" s="19"/>
      <c r="L14" s="9"/>
      <c r="M14" s="10"/>
      <c r="N14" s="10"/>
      <c r="O14" s="10"/>
      <c r="P14" s="10"/>
      <c r="Q14" s="9"/>
      <c r="R14" s="10"/>
      <c r="S14" s="10"/>
      <c r="T14" s="10"/>
      <c r="U14" s="10"/>
    </row>
    <row r="15" spans="1:22" s="11" customFormat="1" ht="15" customHeight="1">
      <c r="A15" s="192"/>
      <c r="B15" s="17" t="s">
        <v>25</v>
      </c>
      <c r="C15" s="19">
        <v>2</v>
      </c>
      <c r="D15" s="20">
        <v>2</v>
      </c>
      <c r="E15" s="23"/>
      <c r="F15" s="24"/>
      <c r="G15" s="22"/>
      <c r="H15" s="22"/>
      <c r="I15" s="22"/>
      <c r="J15" s="22"/>
      <c r="K15" s="25"/>
      <c r="L15" s="9"/>
      <c r="M15" s="10"/>
      <c r="N15" s="10"/>
      <c r="O15" s="10"/>
      <c r="P15" s="10"/>
      <c r="Q15" s="9"/>
      <c r="R15" s="10"/>
      <c r="S15" s="10"/>
      <c r="T15" s="10"/>
      <c r="U15" s="10"/>
    </row>
    <row r="16" spans="1:22" s="15" customFormat="1" ht="15" customHeight="1">
      <c r="A16" s="192"/>
      <c r="B16" s="13" t="s">
        <v>18</v>
      </c>
      <c r="C16" s="14">
        <f>C13+C14+C15</f>
        <v>2</v>
      </c>
      <c r="D16" s="14">
        <f>D13+D14+D15</f>
        <v>3</v>
      </c>
      <c r="E16" s="14">
        <f>E13+E14+E15</f>
        <v>2</v>
      </c>
      <c r="F16" s="14">
        <f>F13+F14+F15</f>
        <v>3</v>
      </c>
      <c r="G16" s="13" t="s">
        <v>18</v>
      </c>
      <c r="H16" s="13">
        <f>H13+H14+H15</f>
        <v>0</v>
      </c>
      <c r="I16" s="13">
        <f>I13+I14+I15</f>
        <v>0</v>
      </c>
      <c r="J16" s="13">
        <f>J13+J14+J15</f>
        <v>2</v>
      </c>
      <c r="K16" s="13">
        <f>K13+K14+K15</f>
        <v>2</v>
      </c>
      <c r="L16" s="13" t="s">
        <v>18</v>
      </c>
      <c r="M16" s="13">
        <f>M13+M14+M15</f>
        <v>0</v>
      </c>
      <c r="N16" s="13">
        <f>N13+N14+N15</f>
        <v>0</v>
      </c>
      <c r="O16" s="13">
        <f>O13+O14+O15</f>
        <v>0</v>
      </c>
      <c r="P16" s="13">
        <f>P13+P14+P15</f>
        <v>0</v>
      </c>
      <c r="Q16" s="13" t="s">
        <v>18</v>
      </c>
      <c r="R16" s="13">
        <f>R13+R14+R15</f>
        <v>0</v>
      </c>
      <c r="S16" s="13">
        <f>S13+S14+S15</f>
        <v>0</v>
      </c>
      <c r="T16" s="13">
        <f>T13+T14+T15</f>
        <v>0</v>
      </c>
      <c r="U16" s="13">
        <f>U13+U14+U15</f>
        <v>0</v>
      </c>
    </row>
    <row r="17" spans="1:62" s="15" customFormat="1" ht="15" customHeight="1">
      <c r="A17" s="192"/>
      <c r="B17" s="181" t="s">
        <v>19</v>
      </c>
      <c r="C17" s="202">
        <f>C16+E16+H16+J16+M16+O16+R16+T16</f>
        <v>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62" ht="57" customHeight="1">
      <c r="A18" s="192" t="s">
        <v>210</v>
      </c>
      <c r="B18" s="212" t="s">
        <v>683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62" s="15" customFormat="1" ht="15" customHeight="1">
      <c r="A19" s="192"/>
      <c r="B19" s="16" t="s">
        <v>19</v>
      </c>
      <c r="C19" s="203">
        <v>8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62" s="30" customFormat="1" ht="15" customHeight="1">
      <c r="A20" s="208" t="s">
        <v>209</v>
      </c>
      <c r="B20" s="26" t="s">
        <v>208</v>
      </c>
      <c r="C20" s="27">
        <v>2</v>
      </c>
      <c r="D20" s="27">
        <v>2</v>
      </c>
      <c r="E20" s="27"/>
      <c r="F20" s="27"/>
      <c r="G20" s="28" t="s">
        <v>207</v>
      </c>
      <c r="H20" s="27"/>
      <c r="I20" s="27"/>
      <c r="J20" s="27">
        <v>2</v>
      </c>
      <c r="K20" s="27">
        <v>2</v>
      </c>
      <c r="L20" s="29" t="s">
        <v>206</v>
      </c>
      <c r="M20" s="27">
        <v>2</v>
      </c>
      <c r="N20" s="27">
        <v>2</v>
      </c>
      <c r="O20" s="27"/>
      <c r="P20" s="27"/>
      <c r="Q20" s="29" t="s">
        <v>205</v>
      </c>
      <c r="R20" s="27"/>
      <c r="S20" s="27"/>
      <c r="T20" s="27">
        <v>2</v>
      </c>
      <c r="U20" s="27">
        <v>2</v>
      </c>
    </row>
    <row r="21" spans="1:62" s="30" customFormat="1" ht="15" customHeight="1">
      <c r="A21" s="208"/>
      <c r="B21" s="26"/>
      <c r="C21" s="31"/>
      <c r="D21" s="31"/>
      <c r="E21" s="31"/>
      <c r="F21" s="31"/>
      <c r="G21" s="26"/>
      <c r="H21" s="31"/>
      <c r="I21" s="31"/>
      <c r="J21" s="27"/>
      <c r="K21" s="27"/>
      <c r="L21" s="32"/>
      <c r="M21" s="31"/>
      <c r="N21" s="31"/>
      <c r="O21" s="31"/>
      <c r="P21" s="31"/>
      <c r="Q21" s="32"/>
      <c r="R21" s="31"/>
      <c r="S21" s="31"/>
      <c r="T21" s="31"/>
      <c r="U21" s="31"/>
    </row>
    <row r="22" spans="1:62" s="37" customFormat="1" ht="15" customHeight="1">
      <c r="A22" s="208"/>
      <c r="B22" s="33" t="s">
        <v>181</v>
      </c>
      <c r="C22" s="34">
        <f>C20+C21</f>
        <v>2</v>
      </c>
      <c r="D22" s="34">
        <f>D20+D21</f>
        <v>2</v>
      </c>
      <c r="E22" s="34">
        <f>E20+E21</f>
        <v>0</v>
      </c>
      <c r="F22" s="34">
        <f>F20+F21</f>
        <v>0</v>
      </c>
      <c r="G22" s="33" t="s">
        <v>181</v>
      </c>
      <c r="H22" s="34">
        <f>H20+H21</f>
        <v>0</v>
      </c>
      <c r="I22" s="34">
        <f>I20+I21</f>
        <v>0</v>
      </c>
      <c r="J22" s="34">
        <f>J20+J21</f>
        <v>2</v>
      </c>
      <c r="K22" s="34">
        <f>K20+K21</f>
        <v>2</v>
      </c>
      <c r="L22" s="35" t="s">
        <v>18</v>
      </c>
      <c r="M22" s="36">
        <f>M20+M21</f>
        <v>2</v>
      </c>
      <c r="N22" s="36">
        <f>N20+N21</f>
        <v>2</v>
      </c>
      <c r="O22" s="36">
        <f>O20+O21</f>
        <v>0</v>
      </c>
      <c r="P22" s="36">
        <f>P20+P21</f>
        <v>0</v>
      </c>
      <c r="Q22" s="35" t="s">
        <v>18</v>
      </c>
      <c r="R22" s="34">
        <f>R20+R21</f>
        <v>0</v>
      </c>
      <c r="S22" s="34">
        <f>S20+S21</f>
        <v>0</v>
      </c>
      <c r="T22" s="34">
        <f>T20+T21</f>
        <v>2</v>
      </c>
      <c r="U22" s="34">
        <f>U20+U21</f>
        <v>2</v>
      </c>
    </row>
    <row r="23" spans="1:62" s="37" customFormat="1" ht="15" customHeight="1">
      <c r="A23" s="208"/>
      <c r="B23" s="38" t="s">
        <v>204</v>
      </c>
      <c r="C23" s="209">
        <f>SUM(C22+E22+H22+J22+M22+O22+R22+T22)</f>
        <v>8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W23" s="30"/>
      <c r="X23" s="30"/>
      <c r="Y23" s="30"/>
      <c r="Z23" s="30"/>
      <c r="AA23" s="30"/>
      <c r="AB23" s="30"/>
    </row>
    <row r="24" spans="1:62" s="46" customFormat="1" ht="15" customHeight="1">
      <c r="A24" s="213" t="s">
        <v>203</v>
      </c>
      <c r="B24" s="73" t="s">
        <v>36</v>
      </c>
      <c r="C24" s="75">
        <v>3</v>
      </c>
      <c r="D24" s="75">
        <v>3</v>
      </c>
      <c r="E24" s="74"/>
      <c r="F24" s="74"/>
      <c r="G24" s="73" t="s">
        <v>202</v>
      </c>
      <c r="H24" s="75">
        <v>3</v>
      </c>
      <c r="I24" s="75">
        <v>3</v>
      </c>
      <c r="J24" s="74"/>
      <c r="K24" s="74"/>
      <c r="L24" s="73" t="s">
        <v>41</v>
      </c>
      <c r="M24" s="75">
        <v>2</v>
      </c>
      <c r="N24" s="75">
        <v>3</v>
      </c>
      <c r="O24" s="74"/>
      <c r="P24" s="74"/>
      <c r="Q24" s="44"/>
      <c r="R24" s="45"/>
      <c r="S24" s="45"/>
      <c r="T24" s="45"/>
      <c r="U24" s="4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1:62" s="46" customFormat="1" ht="15" customHeight="1">
      <c r="A25" s="213"/>
      <c r="B25" s="73" t="s">
        <v>201</v>
      </c>
      <c r="C25" s="75">
        <v>2</v>
      </c>
      <c r="D25" s="75">
        <v>3</v>
      </c>
      <c r="E25" s="74"/>
      <c r="F25" s="74"/>
      <c r="G25" s="73" t="s">
        <v>200</v>
      </c>
      <c r="H25" s="75">
        <v>2</v>
      </c>
      <c r="I25" s="75">
        <v>3</v>
      </c>
      <c r="J25" s="74"/>
      <c r="K25" s="74"/>
      <c r="L25" s="73" t="s">
        <v>199</v>
      </c>
      <c r="M25" s="75">
        <v>2</v>
      </c>
      <c r="N25" s="75">
        <v>3</v>
      </c>
      <c r="O25" s="74"/>
      <c r="P25" s="74"/>
      <c r="Q25" s="44"/>
      <c r="R25" s="45"/>
      <c r="S25" s="45"/>
      <c r="T25" s="45"/>
      <c r="U25" s="45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1:62" s="46" customFormat="1" ht="15" customHeight="1">
      <c r="A26" s="213"/>
      <c r="B26" s="73" t="s">
        <v>198</v>
      </c>
      <c r="C26" s="75">
        <v>3</v>
      </c>
      <c r="D26" s="75">
        <v>3</v>
      </c>
      <c r="E26" s="74"/>
      <c r="F26" s="74"/>
      <c r="G26" s="73" t="s">
        <v>57</v>
      </c>
      <c r="H26" s="75">
        <v>2</v>
      </c>
      <c r="I26" s="75">
        <v>3</v>
      </c>
      <c r="J26" s="74"/>
      <c r="K26" s="74"/>
      <c r="L26" s="73" t="s">
        <v>197</v>
      </c>
      <c r="M26" s="75">
        <v>2</v>
      </c>
      <c r="N26" s="75">
        <v>3</v>
      </c>
      <c r="O26" s="74"/>
      <c r="P26" s="74"/>
      <c r="Q26" s="44"/>
      <c r="R26" s="45"/>
      <c r="S26" s="45"/>
      <c r="T26" s="45"/>
      <c r="U26" s="45"/>
      <c r="V26" s="37"/>
      <c r="W26" s="37"/>
      <c r="X26" s="30"/>
      <c r="Y26" s="30"/>
      <c r="Z26" s="30"/>
      <c r="AA26" s="30"/>
      <c r="AB26" s="30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</row>
    <row r="27" spans="1:62" s="46" customFormat="1" ht="15" customHeight="1">
      <c r="A27" s="213"/>
      <c r="B27" s="73" t="s">
        <v>45</v>
      </c>
      <c r="C27" s="75">
        <v>2</v>
      </c>
      <c r="D27" s="75">
        <v>3</v>
      </c>
      <c r="E27" s="74"/>
      <c r="F27" s="74"/>
      <c r="G27" s="73" t="s">
        <v>196</v>
      </c>
      <c r="H27" s="75">
        <v>3</v>
      </c>
      <c r="I27" s="75">
        <v>3</v>
      </c>
      <c r="J27" s="74"/>
      <c r="K27" s="74"/>
      <c r="L27" s="73" t="s">
        <v>195</v>
      </c>
      <c r="M27" s="75">
        <v>2</v>
      </c>
      <c r="N27" s="75">
        <v>2</v>
      </c>
      <c r="O27" s="75"/>
      <c r="P27" s="75"/>
      <c r="Q27" s="44"/>
      <c r="R27" s="45"/>
      <c r="S27" s="45"/>
      <c r="T27" s="45"/>
      <c r="U27" s="45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s="46" customFormat="1" ht="15" customHeight="1">
      <c r="A28" s="213"/>
      <c r="B28" s="73" t="s">
        <v>194</v>
      </c>
      <c r="C28" s="74"/>
      <c r="D28" s="74"/>
      <c r="E28" s="75">
        <v>2</v>
      </c>
      <c r="F28" s="75">
        <v>3</v>
      </c>
      <c r="G28" s="73" t="s">
        <v>193</v>
      </c>
      <c r="H28" s="74"/>
      <c r="I28" s="74"/>
      <c r="J28" s="75">
        <v>2</v>
      </c>
      <c r="K28" s="75">
        <v>3</v>
      </c>
      <c r="L28" s="73" t="s">
        <v>50</v>
      </c>
      <c r="M28" s="74"/>
      <c r="N28" s="74"/>
      <c r="O28" s="75">
        <v>2</v>
      </c>
      <c r="P28" s="75">
        <v>3</v>
      </c>
      <c r="Q28" s="44"/>
      <c r="R28" s="45"/>
      <c r="S28" s="45"/>
      <c r="T28" s="45"/>
      <c r="U28" s="4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s="46" customFormat="1" ht="15" customHeight="1">
      <c r="A29" s="213"/>
      <c r="B29" s="73" t="s">
        <v>192</v>
      </c>
      <c r="C29" s="74"/>
      <c r="D29" s="74"/>
      <c r="E29" s="75">
        <v>2</v>
      </c>
      <c r="F29" s="75">
        <v>3</v>
      </c>
      <c r="G29" s="73" t="s">
        <v>40</v>
      </c>
      <c r="H29" s="74"/>
      <c r="I29" s="74"/>
      <c r="J29" s="75">
        <v>2</v>
      </c>
      <c r="K29" s="75">
        <v>3</v>
      </c>
      <c r="L29" s="73" t="s">
        <v>56</v>
      </c>
      <c r="M29" s="74"/>
      <c r="N29" s="74"/>
      <c r="O29" s="75">
        <v>2</v>
      </c>
      <c r="P29" s="75">
        <v>3</v>
      </c>
      <c r="Q29" s="44"/>
      <c r="R29" s="45"/>
      <c r="S29" s="45"/>
      <c r="T29" s="45"/>
      <c r="U29" s="45"/>
      <c r="V29" s="37"/>
      <c r="W29" s="37"/>
      <c r="X29" s="30"/>
      <c r="Y29" s="30"/>
      <c r="Z29" s="30"/>
      <c r="AA29" s="30"/>
      <c r="AB29" s="30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s="46" customFormat="1" ht="15" customHeight="1">
      <c r="A30" s="213"/>
      <c r="B30" s="73" t="s">
        <v>51</v>
      </c>
      <c r="C30" s="74"/>
      <c r="D30" s="74"/>
      <c r="E30" s="75">
        <v>2</v>
      </c>
      <c r="F30" s="75">
        <v>3</v>
      </c>
      <c r="G30" s="73" t="s">
        <v>55</v>
      </c>
      <c r="H30" s="74"/>
      <c r="I30" s="74"/>
      <c r="J30" s="75">
        <v>2</v>
      </c>
      <c r="K30" s="75">
        <v>3</v>
      </c>
      <c r="L30" s="73" t="s">
        <v>191</v>
      </c>
      <c r="M30" s="74"/>
      <c r="N30" s="74"/>
      <c r="O30" s="75">
        <v>2</v>
      </c>
      <c r="P30" s="75">
        <v>3</v>
      </c>
      <c r="Q30" s="52"/>
      <c r="R30" s="53"/>
      <c r="S30" s="53"/>
      <c r="T30" s="45"/>
      <c r="U30" s="45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s="46" customFormat="1" ht="15" customHeight="1">
      <c r="A31" s="213"/>
      <c r="B31" s="95" t="s">
        <v>52</v>
      </c>
      <c r="C31" s="94"/>
      <c r="D31" s="94"/>
      <c r="E31" s="93">
        <v>3</v>
      </c>
      <c r="F31" s="93">
        <v>3</v>
      </c>
      <c r="G31" s="95" t="s">
        <v>190</v>
      </c>
      <c r="H31" s="94"/>
      <c r="I31" s="94"/>
      <c r="J31" s="93">
        <v>2</v>
      </c>
      <c r="K31" s="93">
        <v>2</v>
      </c>
      <c r="L31" s="95" t="s">
        <v>189</v>
      </c>
      <c r="M31" s="94"/>
      <c r="N31" s="94"/>
      <c r="O31" s="93">
        <v>2</v>
      </c>
      <c r="P31" s="93">
        <v>2</v>
      </c>
      <c r="Q31" s="55"/>
      <c r="R31" s="56"/>
      <c r="S31" s="56"/>
      <c r="T31" s="56"/>
      <c r="U31" s="5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</row>
    <row r="32" spans="1:62" s="46" customFormat="1" ht="15" customHeight="1">
      <c r="A32" s="199" t="s">
        <v>188</v>
      </c>
      <c r="B32" s="73" t="s">
        <v>187</v>
      </c>
      <c r="C32" s="74">
        <v>3</v>
      </c>
      <c r="D32" s="74">
        <v>3</v>
      </c>
      <c r="E32" s="75"/>
      <c r="F32" s="75"/>
      <c r="G32" s="73" t="s">
        <v>186</v>
      </c>
      <c r="H32" s="75">
        <v>2</v>
      </c>
      <c r="I32" s="75">
        <v>3</v>
      </c>
      <c r="J32" s="74"/>
      <c r="K32" s="74"/>
      <c r="L32" s="73" t="s">
        <v>185</v>
      </c>
      <c r="M32" s="75">
        <v>2</v>
      </c>
      <c r="N32" s="75">
        <v>3</v>
      </c>
      <c r="O32" s="74"/>
      <c r="P32" s="74"/>
      <c r="Q32" s="60"/>
      <c r="R32" s="61"/>
      <c r="S32" s="61"/>
      <c r="T32" s="61"/>
      <c r="U32" s="61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</row>
    <row r="33" spans="1:62" s="46" customFormat="1" ht="15" customHeight="1">
      <c r="A33" s="200"/>
      <c r="B33" s="73"/>
      <c r="C33" s="74"/>
      <c r="D33" s="74"/>
      <c r="E33" s="74"/>
      <c r="F33" s="74"/>
      <c r="G33" s="73" t="s">
        <v>184</v>
      </c>
      <c r="H33" s="74"/>
      <c r="I33" s="74"/>
      <c r="J33" s="75">
        <v>2</v>
      </c>
      <c r="K33" s="75">
        <v>3</v>
      </c>
      <c r="L33" s="73" t="s">
        <v>183</v>
      </c>
      <c r="M33" s="75">
        <v>2</v>
      </c>
      <c r="N33" s="75">
        <v>3</v>
      </c>
      <c r="O33" s="74"/>
      <c r="P33" s="74"/>
      <c r="Q33" s="44"/>
      <c r="R33" s="53"/>
      <c r="S33" s="53"/>
      <c r="T33" s="53"/>
      <c r="U33" s="53"/>
      <c r="V33" s="37"/>
      <c r="W33" s="37"/>
      <c r="X33" s="30"/>
      <c r="Y33" s="30"/>
      <c r="Z33" s="30"/>
      <c r="AA33" s="30"/>
      <c r="AB33" s="3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46" customFormat="1" ht="15" customHeight="1">
      <c r="A34" s="200"/>
      <c r="B34" s="73"/>
      <c r="C34" s="74"/>
      <c r="D34" s="74"/>
      <c r="E34" s="74"/>
      <c r="F34" s="74"/>
      <c r="G34" s="73"/>
      <c r="H34" s="74"/>
      <c r="I34" s="74"/>
      <c r="J34" s="74"/>
      <c r="K34" s="74"/>
      <c r="L34" s="73" t="s">
        <v>182</v>
      </c>
      <c r="M34" s="74"/>
      <c r="N34" s="74"/>
      <c r="O34" s="75">
        <v>2</v>
      </c>
      <c r="P34" s="75">
        <v>3</v>
      </c>
      <c r="Q34" s="62"/>
      <c r="R34" s="63"/>
      <c r="S34" s="63"/>
      <c r="T34" s="63"/>
      <c r="U34" s="63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  <row r="35" spans="1:62" s="46" customFormat="1" ht="15" customHeight="1">
      <c r="A35" s="200"/>
      <c r="B35" s="64" t="s">
        <v>18</v>
      </c>
      <c r="C35" s="65">
        <f>SUM(C24:C32)</f>
        <v>13</v>
      </c>
      <c r="D35" s="65">
        <f>SUM(D24:D32)</f>
        <v>15</v>
      </c>
      <c r="E35" s="65">
        <f>SUM(E28:E33)</f>
        <v>9</v>
      </c>
      <c r="F35" s="65">
        <f>SUM(F28:F33)</f>
        <v>12</v>
      </c>
      <c r="G35" s="64" t="s">
        <v>181</v>
      </c>
      <c r="H35" s="65">
        <f>SUM(H24:H33)</f>
        <v>12</v>
      </c>
      <c r="I35" s="65">
        <f>SUM(I24:I33)</f>
        <v>15</v>
      </c>
      <c r="J35" s="65">
        <f>SUM(J27:J34)</f>
        <v>10</v>
      </c>
      <c r="K35" s="65">
        <f>SUM(K27:K34)</f>
        <v>14</v>
      </c>
      <c r="L35" s="64" t="s">
        <v>18</v>
      </c>
      <c r="M35" s="65">
        <f>SUM(M24:M33)</f>
        <v>12</v>
      </c>
      <c r="N35" s="65">
        <f>SUM(N24:N33)</f>
        <v>17</v>
      </c>
      <c r="O35" s="65">
        <f>SUM(O28:O34)</f>
        <v>10</v>
      </c>
      <c r="P35" s="65">
        <f>SUM(P28:P34)</f>
        <v>14</v>
      </c>
      <c r="Q35" s="64" t="s">
        <v>18</v>
      </c>
      <c r="R35" s="64">
        <f>R24+R25+R26+R27+R28+R29+R30+R31+R33+R34</f>
        <v>0</v>
      </c>
      <c r="S35" s="64">
        <f>S24+S25+S26+S27+S28+S29+S30+S31+S33+S34</f>
        <v>0</v>
      </c>
      <c r="T35" s="64">
        <f>T24+T25+T26+T27+T28+T29+T30+T31+T33+T34</f>
        <v>0</v>
      </c>
      <c r="U35" s="64">
        <f>U24+U25+U26+U27+U28+U29+U30+U31+U33+U34</f>
        <v>0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</row>
    <row r="36" spans="1:62" s="46" customFormat="1" ht="15" customHeight="1">
      <c r="A36" s="201"/>
      <c r="B36" s="66" t="s">
        <v>19</v>
      </c>
      <c r="C36" s="211">
        <f>C35+E35+H35+J35+M35+O35+R35+T35</f>
        <v>66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37"/>
      <c r="W36" s="37"/>
      <c r="X36" s="30"/>
      <c r="Y36" s="30"/>
      <c r="Z36" s="30"/>
      <c r="AA36" s="30"/>
      <c r="AB36" s="30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1:62" s="46" customFormat="1" ht="15" customHeight="1">
      <c r="A37" s="196" t="s">
        <v>180</v>
      </c>
      <c r="B37" s="88" t="s">
        <v>69</v>
      </c>
      <c r="C37" s="87"/>
      <c r="D37" s="87"/>
      <c r="E37" s="87">
        <v>3</v>
      </c>
      <c r="F37" s="87">
        <v>3</v>
      </c>
      <c r="G37" s="88" t="s">
        <v>179</v>
      </c>
      <c r="H37" s="86">
        <v>3</v>
      </c>
      <c r="I37" s="86">
        <v>3</v>
      </c>
      <c r="J37" s="87"/>
      <c r="K37" s="87"/>
      <c r="L37" s="88" t="s">
        <v>59</v>
      </c>
      <c r="M37" s="86">
        <v>3</v>
      </c>
      <c r="N37" s="86">
        <v>3</v>
      </c>
      <c r="O37" s="87"/>
      <c r="P37" s="87"/>
      <c r="Q37" s="88" t="s">
        <v>178</v>
      </c>
      <c r="R37" s="86">
        <v>3</v>
      </c>
      <c r="S37" s="86">
        <v>3</v>
      </c>
      <c r="T37" s="87"/>
      <c r="U37" s="8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</row>
    <row r="38" spans="1:62" s="46" customFormat="1" ht="15" customHeight="1">
      <c r="A38" s="197"/>
      <c r="B38" s="88" t="s">
        <v>177</v>
      </c>
      <c r="C38" s="87"/>
      <c r="D38" s="87"/>
      <c r="E38" s="86">
        <v>3</v>
      </c>
      <c r="F38" s="86">
        <v>3</v>
      </c>
      <c r="G38" s="88" t="s">
        <v>176</v>
      </c>
      <c r="H38" s="86">
        <v>3</v>
      </c>
      <c r="I38" s="86">
        <v>3</v>
      </c>
      <c r="J38" s="87"/>
      <c r="K38" s="87"/>
      <c r="L38" s="88" t="s">
        <v>175</v>
      </c>
      <c r="M38" s="86">
        <v>3</v>
      </c>
      <c r="N38" s="86">
        <v>3</v>
      </c>
      <c r="O38" s="87"/>
      <c r="P38" s="87"/>
      <c r="Q38" s="88" t="s">
        <v>174</v>
      </c>
      <c r="R38" s="86">
        <v>3</v>
      </c>
      <c r="S38" s="86">
        <v>3</v>
      </c>
      <c r="T38" s="87"/>
      <c r="U38" s="8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1:62" s="46" customFormat="1" ht="15" customHeight="1">
      <c r="A39" s="197"/>
      <c r="B39" s="88" t="s">
        <v>173</v>
      </c>
      <c r="C39" s="87"/>
      <c r="D39" s="87"/>
      <c r="E39" s="86">
        <v>3</v>
      </c>
      <c r="F39" s="86">
        <v>3</v>
      </c>
      <c r="G39" s="88" t="s">
        <v>172</v>
      </c>
      <c r="H39" s="86">
        <v>3</v>
      </c>
      <c r="I39" s="86">
        <v>3</v>
      </c>
      <c r="J39" s="87"/>
      <c r="K39" s="87"/>
      <c r="L39" s="88" t="s">
        <v>171</v>
      </c>
      <c r="M39" s="87"/>
      <c r="N39" s="87"/>
      <c r="O39" s="87">
        <v>3</v>
      </c>
      <c r="P39" s="87">
        <v>3</v>
      </c>
      <c r="Q39" s="88" t="s">
        <v>170</v>
      </c>
      <c r="R39" s="86">
        <v>3</v>
      </c>
      <c r="S39" s="86">
        <v>3</v>
      </c>
      <c r="T39" s="87"/>
      <c r="U39" s="87"/>
      <c r="V39" s="37"/>
      <c r="W39" s="37"/>
      <c r="X39" s="30"/>
      <c r="Y39" s="30"/>
      <c r="Z39" s="30"/>
      <c r="AA39" s="30"/>
      <c r="AB39" s="30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1:62" s="46" customFormat="1" ht="15" customHeight="1">
      <c r="A40" s="197"/>
      <c r="B40" s="92" t="s">
        <v>169</v>
      </c>
      <c r="C40" s="91">
        <v>9</v>
      </c>
      <c r="D40" s="91" t="s">
        <v>168</v>
      </c>
      <c r="E40" s="90">
        <v>9</v>
      </c>
      <c r="F40" s="89" t="s">
        <v>168</v>
      </c>
      <c r="G40" s="88" t="s">
        <v>167</v>
      </c>
      <c r="H40" s="86">
        <v>3</v>
      </c>
      <c r="I40" s="86">
        <v>3</v>
      </c>
      <c r="J40" s="87"/>
      <c r="K40" s="87"/>
      <c r="L40" s="88" t="s">
        <v>94</v>
      </c>
      <c r="M40" s="87"/>
      <c r="N40" s="87"/>
      <c r="O40" s="87">
        <v>3</v>
      </c>
      <c r="P40" s="87">
        <v>3</v>
      </c>
      <c r="Q40" s="88" t="s">
        <v>166</v>
      </c>
      <c r="R40" s="86">
        <v>3</v>
      </c>
      <c r="S40" s="86">
        <v>3</v>
      </c>
      <c r="T40" s="87"/>
      <c r="U40" s="8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</row>
    <row r="41" spans="1:62" s="46" customFormat="1" ht="15" customHeight="1">
      <c r="A41" s="197"/>
      <c r="B41" s="88"/>
      <c r="C41" s="87"/>
      <c r="D41" s="87"/>
      <c r="E41" s="87"/>
      <c r="F41" s="87"/>
      <c r="G41" s="88" t="s">
        <v>86</v>
      </c>
      <c r="H41" s="87"/>
      <c r="I41" s="87"/>
      <c r="J41" s="87">
        <v>3</v>
      </c>
      <c r="K41" s="87">
        <v>3</v>
      </c>
      <c r="L41" s="88" t="s">
        <v>165</v>
      </c>
      <c r="M41" s="87"/>
      <c r="N41" s="87"/>
      <c r="O41" s="86">
        <v>3</v>
      </c>
      <c r="P41" s="86">
        <v>3</v>
      </c>
      <c r="Q41" s="88" t="s">
        <v>164</v>
      </c>
      <c r="R41" s="86">
        <v>3</v>
      </c>
      <c r="S41" s="86">
        <v>3</v>
      </c>
      <c r="T41" s="87"/>
      <c r="U41" s="8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</row>
    <row r="42" spans="1:62" s="46" customFormat="1" ht="15" customHeight="1">
      <c r="A42" s="197"/>
      <c r="B42" s="88"/>
      <c r="C42" s="87"/>
      <c r="D42" s="87"/>
      <c r="E42" s="87"/>
      <c r="F42" s="87"/>
      <c r="G42" s="88" t="s">
        <v>163</v>
      </c>
      <c r="H42" s="87"/>
      <c r="I42" s="87"/>
      <c r="J42" s="87">
        <v>3</v>
      </c>
      <c r="K42" s="87">
        <v>3</v>
      </c>
      <c r="L42" s="88" t="s">
        <v>90</v>
      </c>
      <c r="M42" s="87"/>
      <c r="N42" s="87"/>
      <c r="O42" s="86">
        <v>3</v>
      </c>
      <c r="P42" s="86">
        <v>3</v>
      </c>
      <c r="Q42" s="88" t="s">
        <v>162</v>
      </c>
      <c r="R42" s="87">
        <v>9</v>
      </c>
      <c r="S42" s="87" t="s">
        <v>89</v>
      </c>
      <c r="T42" s="87"/>
      <c r="U42" s="87"/>
      <c r="V42" s="37"/>
      <c r="W42" s="37"/>
      <c r="X42" s="30"/>
      <c r="Y42" s="30"/>
      <c r="Z42" s="30"/>
      <c r="AA42" s="30"/>
      <c r="AB42" s="30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s="46" customFormat="1" ht="15" customHeight="1">
      <c r="A43" s="197"/>
      <c r="B43" s="88"/>
      <c r="C43" s="87"/>
      <c r="D43" s="87"/>
      <c r="E43" s="87"/>
      <c r="F43" s="87"/>
      <c r="G43" s="92"/>
      <c r="H43" s="91"/>
      <c r="I43" s="91"/>
      <c r="J43" s="90"/>
      <c r="K43" s="89"/>
      <c r="L43" s="88" t="s">
        <v>161</v>
      </c>
      <c r="M43" s="87"/>
      <c r="N43" s="87"/>
      <c r="O43" s="86">
        <v>3</v>
      </c>
      <c r="P43" s="86" t="s">
        <v>89</v>
      </c>
      <c r="Q43" s="88" t="s">
        <v>160</v>
      </c>
      <c r="R43" s="87"/>
      <c r="S43" s="87"/>
      <c r="T43" s="87">
        <v>3</v>
      </c>
      <c r="U43" s="87">
        <v>3</v>
      </c>
      <c r="V43" s="37"/>
      <c r="W43" s="37"/>
      <c r="X43" s="30"/>
      <c r="Y43" s="30"/>
      <c r="Z43" s="30"/>
      <c r="AA43" s="30"/>
      <c r="AB43" s="3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s="46" customFormat="1" ht="15" customHeight="1">
      <c r="A44" s="197"/>
      <c r="B44" s="88"/>
      <c r="C44" s="87"/>
      <c r="D44" s="87"/>
      <c r="E44" s="87"/>
      <c r="F44" s="87"/>
      <c r="G44" s="88"/>
      <c r="H44" s="87"/>
      <c r="I44" s="87"/>
      <c r="J44" s="86"/>
      <c r="K44" s="86"/>
      <c r="L44" s="88" t="s">
        <v>159</v>
      </c>
      <c r="M44" s="87"/>
      <c r="N44" s="87"/>
      <c r="O44" s="86">
        <v>3</v>
      </c>
      <c r="P44" s="86">
        <v>3</v>
      </c>
      <c r="Q44" s="88" t="s">
        <v>158</v>
      </c>
      <c r="R44" s="87"/>
      <c r="S44" s="87"/>
      <c r="T44" s="86">
        <v>3</v>
      </c>
      <c r="U44" s="86">
        <v>3</v>
      </c>
      <c r="V44" s="37"/>
      <c r="W44" s="37"/>
      <c r="X44" s="30"/>
      <c r="Y44" s="30"/>
      <c r="Z44" s="30"/>
      <c r="AA44" s="30"/>
      <c r="AB44" s="30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s="46" customFormat="1" ht="15" customHeight="1">
      <c r="A45" s="197"/>
      <c r="B45" s="92"/>
      <c r="C45" s="91"/>
      <c r="D45" s="91"/>
      <c r="E45" s="90"/>
      <c r="F45" s="89"/>
      <c r="G45" s="92"/>
      <c r="H45" s="91"/>
      <c r="I45" s="91"/>
      <c r="J45" s="90"/>
      <c r="K45" s="89"/>
      <c r="L45" s="92"/>
      <c r="M45" s="91"/>
      <c r="N45" s="91"/>
      <c r="O45" s="90"/>
      <c r="P45" s="89"/>
      <c r="Q45" s="88" t="s">
        <v>157</v>
      </c>
      <c r="R45" s="87"/>
      <c r="S45" s="87"/>
      <c r="T45" s="86">
        <v>3</v>
      </c>
      <c r="U45" s="86">
        <v>3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</row>
    <row r="46" spans="1:62" s="46" customFormat="1" ht="15" customHeight="1">
      <c r="A46" s="197"/>
      <c r="B46" s="88"/>
      <c r="C46" s="87"/>
      <c r="D46" s="87"/>
      <c r="E46" s="87"/>
      <c r="F46" s="87"/>
      <c r="G46" s="88"/>
      <c r="H46" s="87"/>
      <c r="I46" s="87"/>
      <c r="J46" s="87"/>
      <c r="K46" s="87"/>
      <c r="L46" s="88"/>
      <c r="M46" s="87"/>
      <c r="N46" s="87"/>
      <c r="O46" s="87"/>
      <c r="P46" s="87"/>
      <c r="Q46" s="88" t="s">
        <v>156</v>
      </c>
      <c r="R46" s="87"/>
      <c r="S46" s="87"/>
      <c r="T46" s="86">
        <v>3</v>
      </c>
      <c r="U46" s="86">
        <v>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</row>
    <row r="47" spans="1:62" s="46" customFormat="1" ht="15" customHeight="1">
      <c r="A47" s="197"/>
      <c r="B47" s="88"/>
      <c r="C47" s="87"/>
      <c r="D47" s="87"/>
      <c r="E47" s="87"/>
      <c r="F47" s="87"/>
      <c r="G47" s="88"/>
      <c r="H47" s="87"/>
      <c r="I47" s="87"/>
      <c r="J47" s="87"/>
      <c r="K47" s="87"/>
      <c r="L47" s="88"/>
      <c r="M47" s="87"/>
      <c r="N47" s="87"/>
      <c r="O47" s="87"/>
      <c r="P47" s="87"/>
      <c r="Q47" s="88" t="s">
        <v>93</v>
      </c>
      <c r="R47" s="87"/>
      <c r="S47" s="87"/>
      <c r="T47" s="86">
        <v>9</v>
      </c>
      <c r="U47" s="86" t="s">
        <v>89</v>
      </c>
      <c r="V47" s="37"/>
      <c r="W47" s="37"/>
      <c r="X47" s="30"/>
      <c r="Y47" s="30"/>
      <c r="Z47" s="30"/>
      <c r="AA47" s="30"/>
      <c r="AB47" s="30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1:62" s="46" customFormat="1" ht="15" customHeight="1">
      <c r="A48" s="197"/>
      <c r="B48" s="88"/>
      <c r="C48" s="87"/>
      <c r="D48" s="87"/>
      <c r="E48" s="87"/>
      <c r="F48" s="87"/>
      <c r="G48" s="88"/>
      <c r="H48" s="87"/>
      <c r="I48" s="87"/>
      <c r="J48" s="87"/>
      <c r="K48" s="87"/>
      <c r="L48" s="88"/>
      <c r="M48" s="87"/>
      <c r="N48" s="87"/>
      <c r="O48" s="87"/>
      <c r="P48" s="87"/>
      <c r="Q48" s="88" t="s">
        <v>155</v>
      </c>
      <c r="R48" s="87"/>
      <c r="S48" s="87"/>
      <c r="T48" s="86">
        <v>3</v>
      </c>
      <c r="U48" s="86">
        <v>3</v>
      </c>
      <c r="V48" s="37"/>
      <c r="W48" s="37"/>
      <c r="X48" s="37"/>
      <c r="Y48" s="37"/>
      <c r="Z48" s="30"/>
      <c r="AA48" s="30"/>
      <c r="AB48" s="30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s="46" customFormat="1" ht="15" customHeight="1">
      <c r="A49" s="197"/>
      <c r="B49" s="76" t="s">
        <v>18</v>
      </c>
      <c r="C49" s="76">
        <f>SUM(C40)</f>
        <v>9</v>
      </c>
      <c r="D49" s="76">
        <f>D42+D45+D46+D47+D48</f>
        <v>0</v>
      </c>
      <c r="E49" s="76">
        <f>SUM(E37:E40)</f>
        <v>18</v>
      </c>
      <c r="F49" s="76">
        <f>SUM(F37:F40)</f>
        <v>9</v>
      </c>
      <c r="G49" s="76" t="s">
        <v>18</v>
      </c>
      <c r="H49" s="77">
        <f>SUM(H37:H40)</f>
        <v>12</v>
      </c>
      <c r="I49" s="77">
        <f>SUM(I37:I40)</f>
        <v>12</v>
      </c>
      <c r="J49" s="76">
        <f>SUM(J41:J42)</f>
        <v>6</v>
      </c>
      <c r="K49" s="76">
        <f>SUM(K41:K42)</f>
        <v>6</v>
      </c>
      <c r="L49" s="76" t="s">
        <v>18</v>
      </c>
      <c r="M49" s="77">
        <f>SUM(M37:M39)</f>
        <v>6</v>
      </c>
      <c r="N49" s="77">
        <f>SUM(N37:N39)</f>
        <v>6</v>
      </c>
      <c r="O49" s="77">
        <f>SUM(O39:O44)</f>
        <v>18</v>
      </c>
      <c r="P49" s="77">
        <f>SUM(P39:P44)</f>
        <v>15</v>
      </c>
      <c r="Q49" s="76" t="s">
        <v>18</v>
      </c>
      <c r="R49" s="77">
        <f>SUM(R37:R42)</f>
        <v>24</v>
      </c>
      <c r="S49" s="77">
        <f>SUM(S37:S42)</f>
        <v>15</v>
      </c>
      <c r="T49" s="76">
        <f>SUM(T43:T48)</f>
        <v>24</v>
      </c>
      <c r="U49" s="76">
        <f>SUM(U43:U48)</f>
        <v>15</v>
      </c>
      <c r="V49" s="37"/>
      <c r="W49" s="37"/>
      <c r="X49" s="37"/>
      <c r="Y49" s="37"/>
      <c r="Z49" s="30"/>
      <c r="AA49" s="30"/>
      <c r="AB49" s="3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:62" s="46" customFormat="1" ht="15" customHeight="1">
      <c r="A50" s="198"/>
      <c r="B50" s="66" t="s">
        <v>19</v>
      </c>
      <c r="C50" s="205">
        <f>C49+E49+H49+J49+M49+O49+R49+T49</f>
        <v>117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7"/>
      <c r="V50" s="37"/>
      <c r="W50" s="37"/>
      <c r="X50" s="37"/>
      <c r="Y50" s="37"/>
      <c r="Z50" s="30"/>
      <c r="AA50" s="30"/>
      <c r="AB50" s="30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ht="15" customHeight="1">
      <c r="A51" s="192" t="s">
        <v>154</v>
      </c>
      <c r="B51" s="220" t="s">
        <v>153</v>
      </c>
      <c r="C51" s="220"/>
      <c r="D51" s="220"/>
      <c r="E51" s="220"/>
      <c r="F51" s="220"/>
      <c r="G51" s="214" t="s">
        <v>678</v>
      </c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5"/>
      <c r="V51" s="37"/>
      <c r="W51" s="37"/>
      <c r="Z51" s="78"/>
      <c r="AA51" s="30"/>
      <c r="AB51" s="30"/>
      <c r="AC51" s="37"/>
      <c r="AD51" s="37"/>
      <c r="AE51" s="37"/>
      <c r="AF51" s="37"/>
      <c r="AH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C51" s="37"/>
      <c r="BD51" s="37"/>
      <c r="BE51" s="37"/>
      <c r="BF51" s="37"/>
      <c r="BG51" s="37"/>
      <c r="BH51" s="37"/>
      <c r="BJ51" s="37"/>
    </row>
    <row r="52" spans="1:62" ht="15" customHeight="1">
      <c r="A52" s="192"/>
      <c r="B52" s="220" t="s">
        <v>684</v>
      </c>
      <c r="C52" s="220"/>
      <c r="D52" s="220"/>
      <c r="E52" s="220"/>
      <c r="F52" s="220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7"/>
      <c r="V52" s="37"/>
      <c r="Z52" s="30"/>
      <c r="AA52" s="30"/>
      <c r="AB52" s="30"/>
      <c r="AC52" s="37"/>
      <c r="AE52" s="37"/>
      <c r="AF52" s="37"/>
      <c r="AH52" s="37"/>
      <c r="AK52" s="37"/>
      <c r="AL52" s="37"/>
      <c r="AM52" s="37"/>
      <c r="AN52" s="37"/>
      <c r="AP52" s="37"/>
      <c r="AR52" s="37"/>
      <c r="AW52" s="37"/>
      <c r="AY52" s="37"/>
      <c r="BA52" s="37"/>
      <c r="BF52" s="37"/>
      <c r="BG52" s="37"/>
      <c r="BH52" s="37"/>
      <c r="BJ52" s="37"/>
    </row>
    <row r="53" spans="1:62" ht="15" customHeight="1">
      <c r="A53" s="192"/>
      <c r="B53" s="220" t="s">
        <v>685</v>
      </c>
      <c r="C53" s="220"/>
      <c r="D53" s="220"/>
      <c r="E53" s="220"/>
      <c r="F53" s="220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7"/>
      <c r="V53" s="37"/>
      <c r="Z53" s="30"/>
      <c r="AA53" s="30"/>
      <c r="AB53" s="30"/>
      <c r="AE53" s="37"/>
      <c r="AF53" s="37"/>
      <c r="AN53" s="37"/>
      <c r="BJ53" s="37"/>
    </row>
    <row r="54" spans="1:62" ht="15" customHeight="1">
      <c r="A54" s="192"/>
      <c r="B54" s="220" t="s">
        <v>152</v>
      </c>
      <c r="C54" s="220"/>
      <c r="D54" s="220"/>
      <c r="E54" s="220"/>
      <c r="F54" s="220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7"/>
      <c r="AA54" s="30"/>
      <c r="AB54" s="30"/>
      <c r="AE54" s="37"/>
    </row>
    <row r="55" spans="1:62" ht="15" customHeight="1">
      <c r="A55" s="192"/>
      <c r="B55" s="220" t="s">
        <v>151</v>
      </c>
      <c r="C55" s="220"/>
      <c r="D55" s="220"/>
      <c r="E55" s="220"/>
      <c r="F55" s="220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7"/>
      <c r="AA55" s="30"/>
    </row>
    <row r="56" spans="1:62" ht="15" customHeight="1">
      <c r="A56" s="192"/>
      <c r="B56" s="220" t="s">
        <v>150</v>
      </c>
      <c r="C56" s="220"/>
      <c r="D56" s="220"/>
      <c r="E56" s="220"/>
      <c r="F56" s="220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7"/>
      <c r="AA56" s="30"/>
    </row>
    <row r="57" spans="1:62">
      <c r="A57" s="192"/>
      <c r="B57" s="220" t="s">
        <v>149</v>
      </c>
      <c r="C57" s="220"/>
      <c r="D57" s="220"/>
      <c r="E57" s="220"/>
      <c r="F57" s="220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</row>
  </sheetData>
  <mergeCells count="43">
    <mergeCell ref="A13:A17"/>
    <mergeCell ref="A24:A31"/>
    <mergeCell ref="A51:A57"/>
    <mergeCell ref="G51:U57"/>
    <mergeCell ref="B51:F51"/>
    <mergeCell ref="B52:F52"/>
    <mergeCell ref="B53:F53"/>
    <mergeCell ref="B54:F54"/>
    <mergeCell ref="B55:F55"/>
    <mergeCell ref="B56:F56"/>
    <mergeCell ref="B57:F57"/>
    <mergeCell ref="H4:I4"/>
    <mergeCell ref="R3:U3"/>
    <mergeCell ref="C4:D4"/>
    <mergeCell ref="A37:A50"/>
    <mergeCell ref="A32:A36"/>
    <mergeCell ref="A6:A12"/>
    <mergeCell ref="C11:U11"/>
    <mergeCell ref="B12:U12"/>
    <mergeCell ref="C17:U17"/>
    <mergeCell ref="C50:U50"/>
    <mergeCell ref="A20:A23"/>
    <mergeCell ref="C23:U23"/>
    <mergeCell ref="C36:U36"/>
    <mergeCell ref="A18:A19"/>
    <mergeCell ref="B18:U18"/>
    <mergeCell ref="C19:U19"/>
    <mergeCell ref="J4:K4"/>
    <mergeCell ref="M4:N4"/>
    <mergeCell ref="O4:P4"/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  <mergeCell ref="R4:S4"/>
    <mergeCell ref="T4:U4"/>
    <mergeCell ref="E4:F4"/>
  </mergeCells>
  <phoneticPr fontId="7" type="noConversion"/>
  <printOptions horizontalCentered="1"/>
  <pageMargins left="0" right="0" top="0" bottom="0" header="0.39370078740157483" footer="0.3937007874015748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7"/>
  <sheetViews>
    <sheetView view="pageBreakPreview" zoomScaleNormal="100" zoomScaleSheetLayoutView="100" workbookViewId="0">
      <selection activeCell="B52" sqref="B52:F54"/>
    </sheetView>
  </sheetViews>
  <sheetFormatPr defaultColWidth="9" defaultRowHeight="15.75"/>
  <cols>
    <col min="1" max="1" width="3.125" style="79" customWidth="1"/>
    <col min="2" max="2" width="18.625" style="80" customWidth="1"/>
    <col min="3" max="6" width="3.125" style="81" customWidth="1"/>
    <col min="7" max="7" width="18.625" style="80" customWidth="1"/>
    <col min="8" max="11" width="3.125" style="81" customWidth="1"/>
    <col min="12" max="12" width="18.625" style="80" customWidth="1"/>
    <col min="13" max="16" width="3.125" style="81" customWidth="1"/>
    <col min="17" max="17" width="18.625" style="80" customWidth="1"/>
    <col min="18" max="21" width="3.125" style="81" customWidth="1"/>
    <col min="22" max="16384" width="9" style="1"/>
  </cols>
  <sheetData>
    <row r="1" spans="1:22" ht="30" customHeight="1">
      <c r="A1" s="193" t="s">
        <v>686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s="3" customFormat="1" ht="30" customHeight="1">
      <c r="A2" s="194" t="s">
        <v>675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2"/>
    </row>
    <row r="3" spans="1:22">
      <c r="A3" s="192" t="s">
        <v>0</v>
      </c>
      <c r="B3" s="195" t="s">
        <v>217</v>
      </c>
      <c r="C3" s="192" t="s">
        <v>2</v>
      </c>
      <c r="D3" s="192"/>
      <c r="E3" s="192"/>
      <c r="F3" s="192"/>
      <c r="G3" s="195" t="s">
        <v>3</v>
      </c>
      <c r="H3" s="192" t="s">
        <v>4</v>
      </c>
      <c r="I3" s="192"/>
      <c r="J3" s="192"/>
      <c r="K3" s="192"/>
      <c r="L3" s="195" t="s">
        <v>3</v>
      </c>
      <c r="M3" s="192" t="s">
        <v>5</v>
      </c>
      <c r="N3" s="192"/>
      <c r="O3" s="192"/>
      <c r="P3" s="192"/>
      <c r="Q3" s="195" t="s">
        <v>3</v>
      </c>
      <c r="R3" s="192" t="s">
        <v>6</v>
      </c>
      <c r="S3" s="192"/>
      <c r="T3" s="192"/>
      <c r="U3" s="192"/>
    </row>
    <row r="4" spans="1:22">
      <c r="A4" s="192"/>
      <c r="B4" s="195"/>
      <c r="C4" s="192" t="s">
        <v>7</v>
      </c>
      <c r="D4" s="192"/>
      <c r="E4" s="192" t="s">
        <v>8</v>
      </c>
      <c r="F4" s="192"/>
      <c r="G4" s="195"/>
      <c r="H4" s="192" t="s">
        <v>7</v>
      </c>
      <c r="I4" s="192"/>
      <c r="J4" s="192" t="s">
        <v>8</v>
      </c>
      <c r="K4" s="192"/>
      <c r="L4" s="195"/>
      <c r="M4" s="192" t="s">
        <v>7</v>
      </c>
      <c r="N4" s="192"/>
      <c r="O4" s="192" t="s">
        <v>8</v>
      </c>
      <c r="P4" s="192"/>
      <c r="Q4" s="195"/>
      <c r="R4" s="192" t="s">
        <v>7</v>
      </c>
      <c r="S4" s="192"/>
      <c r="T4" s="192" t="s">
        <v>8</v>
      </c>
      <c r="U4" s="192"/>
    </row>
    <row r="5" spans="1:22" s="5" customFormat="1" ht="12" customHeight="1">
      <c r="A5" s="192"/>
      <c r="B5" s="195"/>
      <c r="C5" s="4" t="s">
        <v>107</v>
      </c>
      <c r="D5" s="4" t="s">
        <v>218</v>
      </c>
      <c r="E5" s="4" t="s">
        <v>219</v>
      </c>
      <c r="F5" s="4" t="s">
        <v>218</v>
      </c>
      <c r="G5" s="195"/>
      <c r="H5" s="4" t="s">
        <v>219</v>
      </c>
      <c r="I5" s="4" t="s">
        <v>108</v>
      </c>
      <c r="J5" s="4" t="s">
        <v>219</v>
      </c>
      <c r="K5" s="4" t="s">
        <v>218</v>
      </c>
      <c r="L5" s="195"/>
      <c r="M5" s="4" t="s">
        <v>107</v>
      </c>
      <c r="N5" s="4" t="s">
        <v>108</v>
      </c>
      <c r="O5" s="4" t="s">
        <v>107</v>
      </c>
      <c r="P5" s="4" t="s">
        <v>218</v>
      </c>
      <c r="Q5" s="195"/>
      <c r="R5" s="4" t="s">
        <v>219</v>
      </c>
      <c r="S5" s="4" t="s">
        <v>108</v>
      </c>
      <c r="T5" s="4" t="s">
        <v>219</v>
      </c>
      <c r="U5" s="4" t="s">
        <v>218</v>
      </c>
    </row>
    <row r="6" spans="1:22" s="11" customFormat="1" ht="15" customHeight="1">
      <c r="A6" s="192" t="s">
        <v>112</v>
      </c>
      <c r="B6" s="6" t="s">
        <v>12</v>
      </c>
      <c r="C6" s="7">
        <v>2</v>
      </c>
      <c r="D6" s="7">
        <v>2</v>
      </c>
      <c r="E6" s="8"/>
      <c r="F6" s="8"/>
      <c r="G6" s="6" t="s">
        <v>13</v>
      </c>
      <c r="H6" s="7">
        <v>2</v>
      </c>
      <c r="I6" s="7">
        <v>2</v>
      </c>
      <c r="J6" s="8"/>
      <c r="K6" s="8"/>
      <c r="L6" s="9"/>
      <c r="M6" s="10"/>
      <c r="N6" s="10"/>
      <c r="O6" s="10"/>
      <c r="P6" s="10"/>
      <c r="Q6" s="9"/>
      <c r="R6" s="10"/>
      <c r="S6" s="10"/>
      <c r="T6" s="10"/>
      <c r="U6" s="10"/>
    </row>
    <row r="7" spans="1:22" s="11" customFormat="1" ht="15" customHeight="1">
      <c r="A7" s="192"/>
      <c r="B7" s="6" t="s">
        <v>14</v>
      </c>
      <c r="C7" s="8"/>
      <c r="D7" s="8"/>
      <c r="E7" s="7">
        <v>2</v>
      </c>
      <c r="F7" s="7">
        <v>2</v>
      </c>
      <c r="G7" s="6" t="s">
        <v>15</v>
      </c>
      <c r="H7" s="7">
        <v>2</v>
      </c>
      <c r="I7" s="7">
        <v>2</v>
      </c>
      <c r="J7" s="7">
        <v>2</v>
      </c>
      <c r="K7" s="7">
        <v>2</v>
      </c>
      <c r="L7" s="9"/>
      <c r="M7" s="10"/>
      <c r="N7" s="10"/>
      <c r="O7" s="10"/>
      <c r="P7" s="10"/>
      <c r="Q7" s="9"/>
      <c r="R7" s="10"/>
      <c r="S7" s="10"/>
      <c r="T7" s="10"/>
      <c r="U7" s="10"/>
    </row>
    <row r="8" spans="1:22" s="11" customFormat="1" ht="15" customHeight="1">
      <c r="A8" s="192"/>
      <c r="B8" s="6" t="s">
        <v>16</v>
      </c>
      <c r="C8" s="7">
        <v>2</v>
      </c>
      <c r="D8" s="7">
        <v>2</v>
      </c>
      <c r="E8" s="8"/>
      <c r="F8" s="8"/>
      <c r="G8" s="12"/>
      <c r="H8" s="8"/>
      <c r="I8" s="8"/>
      <c r="J8" s="8"/>
      <c r="K8" s="8"/>
      <c r="L8" s="9"/>
      <c r="M8" s="10"/>
      <c r="N8" s="10"/>
      <c r="O8" s="10"/>
      <c r="P8" s="10"/>
      <c r="Q8" s="9"/>
      <c r="R8" s="10"/>
      <c r="S8" s="10"/>
      <c r="T8" s="10"/>
      <c r="U8" s="10"/>
    </row>
    <row r="9" spans="1:22" s="11" customFormat="1" ht="15" customHeight="1">
      <c r="A9" s="192"/>
      <c r="B9" s="6" t="s">
        <v>17</v>
      </c>
      <c r="C9" s="8"/>
      <c r="D9" s="8"/>
      <c r="E9" s="7">
        <v>2</v>
      </c>
      <c r="F9" s="7">
        <v>2</v>
      </c>
      <c r="G9" s="12"/>
      <c r="H9" s="8"/>
      <c r="I9" s="8"/>
      <c r="J9" s="8"/>
      <c r="K9" s="8"/>
      <c r="L9" s="9"/>
      <c r="M9" s="10"/>
      <c r="N9" s="10"/>
      <c r="O9" s="10"/>
      <c r="P9" s="10"/>
      <c r="Q9" s="9"/>
      <c r="R9" s="10"/>
      <c r="S9" s="10"/>
      <c r="T9" s="10"/>
      <c r="U9" s="10"/>
    </row>
    <row r="10" spans="1:22" s="15" customFormat="1" ht="15" customHeight="1">
      <c r="A10" s="192"/>
      <c r="B10" s="13" t="s">
        <v>18</v>
      </c>
      <c r="C10" s="14">
        <f>C6+C7+C8+C9</f>
        <v>4</v>
      </c>
      <c r="D10" s="14">
        <f t="shared" ref="D10:F10" si="0">D6+D7+D8+D9</f>
        <v>4</v>
      </c>
      <c r="E10" s="14">
        <f t="shared" si="0"/>
        <v>4</v>
      </c>
      <c r="F10" s="14">
        <f t="shared" si="0"/>
        <v>4</v>
      </c>
      <c r="G10" s="13" t="s">
        <v>18</v>
      </c>
      <c r="H10" s="13">
        <f>H6+H7+H8+H9</f>
        <v>4</v>
      </c>
      <c r="I10" s="13">
        <f t="shared" ref="I10:K10" si="1">I6+I7+I8+I9</f>
        <v>4</v>
      </c>
      <c r="J10" s="13">
        <f t="shared" si="1"/>
        <v>2</v>
      </c>
      <c r="K10" s="13">
        <f t="shared" si="1"/>
        <v>2</v>
      </c>
      <c r="L10" s="13" t="s">
        <v>18</v>
      </c>
      <c r="M10" s="13">
        <f>M6+M7+M8+M9</f>
        <v>0</v>
      </c>
      <c r="N10" s="13">
        <f t="shared" ref="N10:P10" si="2">N6+N7+N8+N9</f>
        <v>0</v>
      </c>
      <c r="O10" s="13">
        <f t="shared" si="2"/>
        <v>0</v>
      </c>
      <c r="P10" s="13">
        <f t="shared" si="2"/>
        <v>0</v>
      </c>
      <c r="Q10" s="13" t="s">
        <v>18</v>
      </c>
      <c r="R10" s="13">
        <f>R6+R7+R8+R9</f>
        <v>0</v>
      </c>
      <c r="S10" s="13">
        <f t="shared" ref="S10:U10" si="3">S6+S7+S8+S9</f>
        <v>0</v>
      </c>
      <c r="T10" s="13">
        <f t="shared" si="3"/>
        <v>0</v>
      </c>
      <c r="U10" s="13">
        <f t="shared" si="3"/>
        <v>0</v>
      </c>
    </row>
    <row r="11" spans="1:22" s="15" customFormat="1" ht="15" customHeight="1">
      <c r="A11" s="192"/>
      <c r="B11" s="16" t="s">
        <v>19</v>
      </c>
      <c r="C11" s="202">
        <f>C10+E10+H10+J10+M10+O10+R10+T10</f>
        <v>14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s="15" customFormat="1" ht="35.1" customHeight="1">
      <c r="A12" s="192"/>
      <c r="B12" s="204" t="s">
        <v>20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 s="11" customFormat="1" ht="15" customHeight="1">
      <c r="A13" s="192" t="s">
        <v>21</v>
      </c>
      <c r="B13" s="17" t="s">
        <v>22</v>
      </c>
      <c r="C13" s="18"/>
      <c r="D13" s="18"/>
      <c r="E13" s="19">
        <v>2</v>
      </c>
      <c r="F13" s="19">
        <v>2</v>
      </c>
      <c r="G13" s="17" t="s">
        <v>24</v>
      </c>
      <c r="H13" s="22"/>
      <c r="I13" s="22"/>
      <c r="J13" s="19">
        <v>2</v>
      </c>
      <c r="K13" s="19">
        <v>2</v>
      </c>
      <c r="L13" s="9"/>
      <c r="M13" s="10"/>
      <c r="N13" s="10"/>
      <c r="O13" s="10"/>
      <c r="P13" s="10"/>
      <c r="Q13" s="9"/>
      <c r="R13" s="10"/>
      <c r="S13" s="10"/>
      <c r="T13" s="10"/>
      <c r="U13" s="10"/>
    </row>
    <row r="14" spans="1:22" s="11" customFormat="1" ht="15" customHeight="1">
      <c r="A14" s="192"/>
      <c r="B14" s="17" t="s">
        <v>23</v>
      </c>
      <c r="C14" s="19">
        <v>0</v>
      </c>
      <c r="D14" s="19">
        <v>1</v>
      </c>
      <c r="E14" s="21">
        <v>0</v>
      </c>
      <c r="F14" s="19">
        <v>1</v>
      </c>
      <c r="G14" s="17"/>
      <c r="H14" s="22"/>
      <c r="I14" s="22"/>
      <c r="J14" s="19"/>
      <c r="K14" s="19"/>
      <c r="L14" s="9"/>
      <c r="M14" s="10"/>
      <c r="N14" s="10"/>
      <c r="O14" s="10"/>
      <c r="P14" s="10"/>
      <c r="Q14" s="9"/>
      <c r="R14" s="10"/>
      <c r="S14" s="10"/>
      <c r="T14" s="10"/>
      <c r="U14" s="10"/>
    </row>
    <row r="15" spans="1:22" s="11" customFormat="1" ht="15" customHeight="1">
      <c r="A15" s="192"/>
      <c r="B15" s="17" t="s">
        <v>25</v>
      </c>
      <c r="C15" s="19">
        <v>2</v>
      </c>
      <c r="D15" s="20">
        <v>2</v>
      </c>
      <c r="E15" s="23"/>
      <c r="F15" s="24"/>
      <c r="G15" s="22"/>
      <c r="H15" s="22"/>
      <c r="I15" s="22"/>
      <c r="J15" s="22"/>
      <c r="K15" s="25"/>
      <c r="L15" s="9"/>
      <c r="M15" s="10"/>
      <c r="N15" s="10"/>
      <c r="O15" s="10"/>
      <c r="P15" s="10"/>
      <c r="Q15" s="9"/>
      <c r="R15" s="10"/>
      <c r="S15" s="10"/>
      <c r="T15" s="10"/>
      <c r="U15" s="10"/>
    </row>
    <row r="16" spans="1:22" s="15" customFormat="1" ht="15" customHeight="1">
      <c r="A16" s="192"/>
      <c r="B16" s="13" t="s">
        <v>18</v>
      </c>
      <c r="C16" s="14">
        <f>C13+C14+C15</f>
        <v>2</v>
      </c>
      <c r="D16" s="14">
        <f t="shared" ref="D16:F16" si="4">D13+D14+D15</f>
        <v>3</v>
      </c>
      <c r="E16" s="14">
        <f t="shared" si="4"/>
        <v>2</v>
      </c>
      <c r="F16" s="14">
        <f t="shared" si="4"/>
        <v>3</v>
      </c>
      <c r="G16" s="13" t="s">
        <v>18</v>
      </c>
      <c r="H16" s="13">
        <f>H13+H14+H15</f>
        <v>0</v>
      </c>
      <c r="I16" s="13">
        <f t="shared" ref="I16:K16" si="5">I13+I14+I15</f>
        <v>0</v>
      </c>
      <c r="J16" s="13">
        <f t="shared" si="5"/>
        <v>2</v>
      </c>
      <c r="K16" s="13">
        <f t="shared" si="5"/>
        <v>2</v>
      </c>
      <c r="L16" s="13" t="s">
        <v>18</v>
      </c>
      <c r="M16" s="13">
        <f>M13+M14+M15</f>
        <v>0</v>
      </c>
      <c r="N16" s="13">
        <f t="shared" ref="N16:P16" si="6">N13+N14+N15</f>
        <v>0</v>
      </c>
      <c r="O16" s="13">
        <f t="shared" si="6"/>
        <v>0</v>
      </c>
      <c r="P16" s="13">
        <f t="shared" si="6"/>
        <v>0</v>
      </c>
      <c r="Q16" s="13" t="s">
        <v>18</v>
      </c>
      <c r="R16" s="13">
        <f>R13+R14+R15</f>
        <v>0</v>
      </c>
      <c r="S16" s="13">
        <f t="shared" ref="S16:U16" si="7">S13+S14+S15</f>
        <v>0</v>
      </c>
      <c r="T16" s="13">
        <f t="shared" si="7"/>
        <v>0</v>
      </c>
      <c r="U16" s="13">
        <f t="shared" si="7"/>
        <v>0</v>
      </c>
    </row>
    <row r="17" spans="1:62" s="15" customFormat="1" ht="15" customHeight="1">
      <c r="A17" s="192"/>
      <c r="B17" s="181" t="s">
        <v>19</v>
      </c>
      <c r="C17" s="202">
        <f>C16+E16+H16+J16+M16+O16+R16+T16</f>
        <v>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62" ht="57" customHeight="1">
      <c r="A18" s="192" t="s">
        <v>220</v>
      </c>
      <c r="B18" s="212" t="s">
        <v>687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62" s="15" customFormat="1" ht="15" customHeight="1">
      <c r="A19" s="192"/>
      <c r="B19" s="181" t="s">
        <v>19</v>
      </c>
      <c r="C19" s="203">
        <v>8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62" s="30" customFormat="1" ht="15" customHeight="1">
      <c r="A20" s="208" t="s">
        <v>221</v>
      </c>
      <c r="B20" s="26" t="s">
        <v>222</v>
      </c>
      <c r="C20" s="27">
        <v>2</v>
      </c>
      <c r="D20" s="27">
        <v>2</v>
      </c>
      <c r="E20" s="27"/>
      <c r="F20" s="27"/>
      <c r="G20" s="28" t="s">
        <v>29</v>
      </c>
      <c r="H20" s="27"/>
      <c r="I20" s="27"/>
      <c r="J20" s="27">
        <v>2</v>
      </c>
      <c r="K20" s="27">
        <v>2</v>
      </c>
      <c r="L20" s="29" t="s">
        <v>223</v>
      </c>
      <c r="M20" s="27">
        <v>2</v>
      </c>
      <c r="N20" s="27">
        <v>2</v>
      </c>
      <c r="O20" s="27"/>
      <c r="P20" s="27"/>
      <c r="Q20" s="29" t="s">
        <v>224</v>
      </c>
      <c r="R20" s="27"/>
      <c r="S20" s="27"/>
      <c r="T20" s="27">
        <v>2</v>
      </c>
      <c r="U20" s="27">
        <v>2</v>
      </c>
    </row>
    <row r="21" spans="1:62" s="30" customFormat="1" ht="15" customHeight="1">
      <c r="A21" s="208"/>
      <c r="B21" s="26"/>
      <c r="C21" s="31"/>
      <c r="D21" s="31"/>
      <c r="E21" s="31"/>
      <c r="F21" s="31"/>
      <c r="G21" s="26"/>
      <c r="H21" s="31"/>
      <c r="I21" s="31"/>
      <c r="J21" s="27"/>
      <c r="K21" s="27"/>
      <c r="L21" s="32"/>
      <c r="M21" s="31"/>
      <c r="N21" s="31"/>
      <c r="O21" s="31"/>
      <c r="P21" s="31"/>
      <c r="Q21" s="32"/>
      <c r="R21" s="31"/>
      <c r="S21" s="31"/>
      <c r="T21" s="31"/>
      <c r="U21" s="31"/>
    </row>
    <row r="22" spans="1:62" s="37" customFormat="1" ht="15" customHeight="1">
      <c r="A22" s="208"/>
      <c r="B22" s="33" t="s">
        <v>225</v>
      </c>
      <c r="C22" s="34">
        <f>C20+C21</f>
        <v>2</v>
      </c>
      <c r="D22" s="34">
        <f t="shared" ref="D22:F22" si="8">D20+D21</f>
        <v>2</v>
      </c>
      <c r="E22" s="34">
        <f t="shared" si="8"/>
        <v>0</v>
      </c>
      <c r="F22" s="34">
        <f t="shared" si="8"/>
        <v>0</v>
      </c>
      <c r="G22" s="33" t="s">
        <v>32</v>
      </c>
      <c r="H22" s="34">
        <f>H20+H21</f>
        <v>0</v>
      </c>
      <c r="I22" s="34">
        <f t="shared" ref="I22:K22" si="9">I20+I21</f>
        <v>0</v>
      </c>
      <c r="J22" s="34">
        <f t="shared" si="9"/>
        <v>2</v>
      </c>
      <c r="K22" s="34">
        <f t="shared" si="9"/>
        <v>2</v>
      </c>
      <c r="L22" s="35" t="s">
        <v>18</v>
      </c>
      <c r="M22" s="36">
        <f>M20+M21</f>
        <v>2</v>
      </c>
      <c r="N22" s="36">
        <f t="shared" ref="N22:P22" si="10">N20+N21</f>
        <v>2</v>
      </c>
      <c r="O22" s="36">
        <f t="shared" si="10"/>
        <v>0</v>
      </c>
      <c r="P22" s="36">
        <f t="shared" si="10"/>
        <v>0</v>
      </c>
      <c r="Q22" s="35" t="s">
        <v>18</v>
      </c>
      <c r="R22" s="34">
        <f>R20+R21</f>
        <v>0</v>
      </c>
      <c r="S22" s="34">
        <f t="shared" ref="S22:U22" si="11">S20+S21</f>
        <v>0</v>
      </c>
      <c r="T22" s="34">
        <f t="shared" si="11"/>
        <v>2</v>
      </c>
      <c r="U22" s="34">
        <f t="shared" si="11"/>
        <v>2</v>
      </c>
    </row>
    <row r="23" spans="1:62" s="37" customFormat="1" ht="15" customHeight="1">
      <c r="A23" s="208"/>
      <c r="B23" s="38" t="s">
        <v>226</v>
      </c>
      <c r="C23" s="209">
        <f>SUM(C22+E22+H22+J22+M22+O22+R22+T22)</f>
        <v>8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W23" s="30"/>
      <c r="X23" s="30"/>
      <c r="Y23" s="30"/>
      <c r="Z23" s="30"/>
      <c r="AA23" s="30"/>
      <c r="AB23" s="30"/>
    </row>
    <row r="24" spans="1:62" s="46" customFormat="1" ht="15" customHeight="1">
      <c r="A24" s="213" t="s">
        <v>227</v>
      </c>
      <c r="B24" s="73" t="s">
        <v>228</v>
      </c>
      <c r="C24" s="75">
        <v>3</v>
      </c>
      <c r="D24" s="75">
        <v>3</v>
      </c>
      <c r="E24" s="96"/>
      <c r="F24" s="96"/>
      <c r="G24" s="73" t="s">
        <v>229</v>
      </c>
      <c r="H24" s="75">
        <v>3</v>
      </c>
      <c r="I24" s="75">
        <v>3</v>
      </c>
      <c r="J24" s="74"/>
      <c r="K24" s="97"/>
      <c r="L24" s="73" t="s">
        <v>230</v>
      </c>
      <c r="M24" s="75">
        <v>2</v>
      </c>
      <c r="N24" s="75">
        <v>3</v>
      </c>
      <c r="O24" s="74"/>
      <c r="P24" s="74"/>
      <c r="Q24" s="44"/>
      <c r="R24" s="45"/>
      <c r="S24" s="45"/>
      <c r="T24" s="45"/>
      <c r="U24" s="4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1:62" s="46" customFormat="1" ht="15" customHeight="1">
      <c r="A25" s="213"/>
      <c r="B25" s="73" t="s">
        <v>231</v>
      </c>
      <c r="C25" s="75">
        <v>2</v>
      </c>
      <c r="D25" s="75">
        <v>3</v>
      </c>
      <c r="E25" s="96"/>
      <c r="F25" s="96"/>
      <c r="G25" s="73" t="s">
        <v>232</v>
      </c>
      <c r="H25" s="75">
        <v>2</v>
      </c>
      <c r="I25" s="75">
        <v>3</v>
      </c>
      <c r="J25" s="74"/>
      <c r="K25" s="74"/>
      <c r="L25" s="73" t="s">
        <v>233</v>
      </c>
      <c r="M25" s="75">
        <v>2</v>
      </c>
      <c r="N25" s="75">
        <v>3</v>
      </c>
      <c r="O25" s="74"/>
      <c r="P25" s="74"/>
      <c r="Q25" s="44"/>
      <c r="R25" s="45"/>
      <c r="S25" s="45"/>
      <c r="T25" s="45"/>
      <c r="U25" s="45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1:62" s="46" customFormat="1" ht="15" customHeight="1">
      <c r="A26" s="213"/>
      <c r="B26" s="73" t="s">
        <v>234</v>
      </c>
      <c r="C26" s="75">
        <v>3</v>
      </c>
      <c r="D26" s="75">
        <v>3</v>
      </c>
      <c r="E26" s="96"/>
      <c r="F26" s="96"/>
      <c r="G26" s="73" t="s">
        <v>235</v>
      </c>
      <c r="H26" s="75">
        <v>2</v>
      </c>
      <c r="I26" s="75">
        <v>3</v>
      </c>
      <c r="J26" s="74"/>
      <c r="K26" s="74"/>
      <c r="L26" s="73" t="s">
        <v>236</v>
      </c>
      <c r="M26" s="75">
        <v>2</v>
      </c>
      <c r="N26" s="75">
        <v>2</v>
      </c>
      <c r="O26" s="74"/>
      <c r="P26" s="74"/>
      <c r="Q26" s="44"/>
      <c r="R26" s="45"/>
      <c r="S26" s="45"/>
      <c r="T26" s="45"/>
      <c r="U26" s="45"/>
      <c r="V26" s="37"/>
      <c r="W26" s="37"/>
      <c r="X26" s="30"/>
      <c r="Y26" s="30"/>
      <c r="Z26" s="30"/>
      <c r="AA26" s="30"/>
      <c r="AB26" s="30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</row>
    <row r="27" spans="1:62" s="46" customFormat="1" ht="15" customHeight="1">
      <c r="A27" s="213"/>
      <c r="B27" s="73" t="s">
        <v>45</v>
      </c>
      <c r="C27" s="75">
        <v>2</v>
      </c>
      <c r="D27" s="75">
        <v>3</v>
      </c>
      <c r="E27" s="96"/>
      <c r="F27" s="96"/>
      <c r="G27" s="73" t="s">
        <v>193</v>
      </c>
      <c r="H27" s="74"/>
      <c r="I27" s="74"/>
      <c r="J27" s="75">
        <v>2</v>
      </c>
      <c r="K27" s="75">
        <v>3</v>
      </c>
      <c r="L27" s="73" t="s">
        <v>237</v>
      </c>
      <c r="M27" s="75">
        <v>2</v>
      </c>
      <c r="N27" s="75">
        <v>3</v>
      </c>
      <c r="O27" s="74"/>
      <c r="P27" s="74"/>
      <c r="Q27" s="44"/>
      <c r="R27" s="45"/>
      <c r="S27" s="45"/>
      <c r="T27" s="45"/>
      <c r="U27" s="45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s="46" customFormat="1" ht="15" customHeight="1">
      <c r="A28" s="213"/>
      <c r="B28" s="73" t="s">
        <v>200</v>
      </c>
      <c r="C28" s="75">
        <v>2</v>
      </c>
      <c r="D28" s="75">
        <v>3</v>
      </c>
      <c r="E28" s="96"/>
      <c r="F28" s="96"/>
      <c r="G28" s="73" t="s">
        <v>238</v>
      </c>
      <c r="H28" s="74"/>
      <c r="I28" s="74"/>
      <c r="J28" s="75">
        <v>2</v>
      </c>
      <c r="K28" s="75">
        <v>3</v>
      </c>
      <c r="L28" s="73" t="s">
        <v>239</v>
      </c>
      <c r="M28" s="74"/>
      <c r="N28" s="74"/>
      <c r="O28" s="75">
        <v>2</v>
      </c>
      <c r="P28" s="75">
        <v>2</v>
      </c>
      <c r="Q28" s="44"/>
      <c r="R28" s="45"/>
      <c r="S28" s="45"/>
      <c r="T28" s="45"/>
      <c r="U28" s="4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s="46" customFormat="1" ht="15" customHeight="1">
      <c r="A29" s="213"/>
      <c r="B29" s="73" t="s">
        <v>240</v>
      </c>
      <c r="C29" s="74"/>
      <c r="D29" s="74"/>
      <c r="E29" s="75">
        <v>3</v>
      </c>
      <c r="F29" s="75">
        <v>3</v>
      </c>
      <c r="G29" s="73" t="s">
        <v>55</v>
      </c>
      <c r="H29" s="74"/>
      <c r="I29" s="74"/>
      <c r="J29" s="75">
        <v>2</v>
      </c>
      <c r="K29" s="75">
        <v>3</v>
      </c>
      <c r="L29" s="73" t="s">
        <v>241</v>
      </c>
      <c r="M29" s="74"/>
      <c r="N29" s="74"/>
      <c r="O29" s="75">
        <v>2</v>
      </c>
      <c r="P29" s="75">
        <v>3</v>
      </c>
      <c r="Q29" s="44"/>
      <c r="R29" s="45"/>
      <c r="S29" s="45"/>
      <c r="T29" s="45"/>
      <c r="U29" s="45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s="46" customFormat="1" ht="15" customHeight="1">
      <c r="A30" s="213"/>
      <c r="B30" s="73" t="s">
        <v>242</v>
      </c>
      <c r="C30" s="74"/>
      <c r="D30" s="74"/>
      <c r="E30" s="75">
        <v>2</v>
      </c>
      <c r="F30" s="75">
        <v>3</v>
      </c>
      <c r="G30" s="73" t="s">
        <v>243</v>
      </c>
      <c r="H30" s="74"/>
      <c r="I30" s="74"/>
      <c r="J30" s="75">
        <v>2</v>
      </c>
      <c r="K30" s="75">
        <v>3</v>
      </c>
      <c r="L30" s="73" t="s">
        <v>244</v>
      </c>
      <c r="M30" s="74"/>
      <c r="N30" s="74"/>
      <c r="O30" s="75">
        <v>3</v>
      </c>
      <c r="P30" s="75">
        <v>3</v>
      </c>
      <c r="Q30" s="44"/>
      <c r="R30" s="45"/>
      <c r="S30" s="45"/>
      <c r="T30" s="45"/>
      <c r="U30" s="45"/>
      <c r="V30" s="37"/>
      <c r="W30" s="37"/>
      <c r="X30" s="30"/>
      <c r="Y30" s="30"/>
      <c r="Z30" s="30"/>
      <c r="AA30" s="30"/>
      <c r="AB30" s="30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s="46" customFormat="1" ht="15" customHeight="1">
      <c r="A31" s="213"/>
      <c r="B31" s="98" t="s">
        <v>52</v>
      </c>
      <c r="C31" s="99"/>
      <c r="D31" s="99"/>
      <c r="E31" s="100">
        <v>3</v>
      </c>
      <c r="F31" s="100">
        <v>3</v>
      </c>
      <c r="G31" s="73"/>
      <c r="H31" s="74"/>
      <c r="I31" s="74"/>
      <c r="J31" s="75"/>
      <c r="K31" s="75"/>
      <c r="L31" s="73"/>
      <c r="M31" s="74"/>
      <c r="N31" s="74"/>
      <c r="O31" s="75"/>
      <c r="P31" s="75"/>
      <c r="Q31" s="52"/>
      <c r="R31" s="53"/>
      <c r="S31" s="53"/>
      <c r="T31" s="45"/>
      <c r="U31" s="45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</row>
    <row r="32" spans="1:62" s="46" customFormat="1" ht="15" customHeight="1">
      <c r="A32" s="199" t="s">
        <v>245</v>
      </c>
      <c r="B32" s="101" t="s">
        <v>246</v>
      </c>
      <c r="C32" s="102">
        <v>2</v>
      </c>
      <c r="D32" s="102">
        <v>3</v>
      </c>
      <c r="E32" s="103"/>
      <c r="F32" s="103"/>
      <c r="G32" s="101" t="s">
        <v>247</v>
      </c>
      <c r="H32" s="103">
        <v>2</v>
      </c>
      <c r="I32" s="103">
        <v>3</v>
      </c>
      <c r="J32" s="102"/>
      <c r="K32" s="104"/>
      <c r="L32" s="105" t="s">
        <v>248</v>
      </c>
      <c r="M32" s="106">
        <v>2</v>
      </c>
      <c r="N32" s="106">
        <v>2</v>
      </c>
      <c r="O32" s="107"/>
      <c r="P32" s="107"/>
      <c r="Q32" s="60"/>
      <c r="R32" s="61"/>
      <c r="S32" s="61"/>
      <c r="T32" s="61"/>
      <c r="U32" s="61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</row>
    <row r="33" spans="1:62" s="46" customFormat="1" ht="15" customHeight="1">
      <c r="A33" s="200"/>
      <c r="B33" s="101" t="s">
        <v>249</v>
      </c>
      <c r="C33" s="102"/>
      <c r="D33" s="102"/>
      <c r="E33" s="102">
        <v>2</v>
      </c>
      <c r="F33" s="102">
        <v>3</v>
      </c>
      <c r="G33" s="101" t="s">
        <v>250</v>
      </c>
      <c r="H33" s="102">
        <v>2</v>
      </c>
      <c r="I33" s="102">
        <v>3</v>
      </c>
      <c r="J33" s="103"/>
      <c r="K33" s="108"/>
      <c r="L33" s="73" t="s">
        <v>251</v>
      </c>
      <c r="M33" s="75">
        <v>2</v>
      </c>
      <c r="N33" s="75">
        <v>3</v>
      </c>
      <c r="O33" s="74"/>
      <c r="P33" s="74"/>
      <c r="Q33" s="44"/>
      <c r="R33" s="53"/>
      <c r="S33" s="53"/>
      <c r="T33" s="53"/>
      <c r="U33" s="53"/>
      <c r="V33" s="37"/>
      <c r="W33" s="37"/>
      <c r="X33" s="30"/>
      <c r="Y33" s="30"/>
      <c r="Z33" s="30"/>
      <c r="AA33" s="30"/>
      <c r="AB33" s="3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46" customFormat="1" ht="15" customHeight="1">
      <c r="A34" s="200"/>
      <c r="B34" s="101"/>
      <c r="C34" s="102"/>
      <c r="D34" s="102"/>
      <c r="E34" s="102"/>
      <c r="F34" s="102"/>
      <c r="G34" s="101" t="s">
        <v>252</v>
      </c>
      <c r="H34" s="102"/>
      <c r="I34" s="102"/>
      <c r="J34" s="102">
        <v>2</v>
      </c>
      <c r="K34" s="104">
        <v>2</v>
      </c>
      <c r="L34" s="109" t="s">
        <v>253</v>
      </c>
      <c r="M34" s="110"/>
      <c r="N34" s="110"/>
      <c r="O34" s="110">
        <v>2</v>
      </c>
      <c r="P34" s="110">
        <v>3</v>
      </c>
      <c r="Q34" s="62"/>
      <c r="R34" s="63"/>
      <c r="S34" s="63"/>
      <c r="T34" s="63"/>
      <c r="U34" s="63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  <row r="35" spans="1:62" s="46" customFormat="1" ht="15" customHeight="1">
      <c r="A35" s="200"/>
      <c r="B35" s="64" t="s">
        <v>18</v>
      </c>
      <c r="C35" s="65">
        <f>SUM(C24:C32)</f>
        <v>14</v>
      </c>
      <c r="D35" s="65">
        <f>SUM(D24:D32)</f>
        <v>18</v>
      </c>
      <c r="E35" s="65">
        <f>SUM(E29:E33)</f>
        <v>10</v>
      </c>
      <c r="F35" s="65">
        <f>SUM(F29:F33)</f>
        <v>12</v>
      </c>
      <c r="G35" s="64" t="s">
        <v>225</v>
      </c>
      <c r="H35" s="65">
        <f>SUM(H24:H33)</f>
        <v>11</v>
      </c>
      <c r="I35" s="65">
        <f>SUM(I24:I33)</f>
        <v>15</v>
      </c>
      <c r="J35" s="65">
        <f>SUM(J27:J34)</f>
        <v>10</v>
      </c>
      <c r="K35" s="65">
        <f>SUM(K27:K34)</f>
        <v>14</v>
      </c>
      <c r="L35" s="64" t="s">
        <v>18</v>
      </c>
      <c r="M35" s="65">
        <f>SUM(M24:M33)</f>
        <v>12</v>
      </c>
      <c r="N35" s="65">
        <f>SUM(N24:N33)</f>
        <v>16</v>
      </c>
      <c r="O35" s="65">
        <f>SUM(O29:O34)</f>
        <v>7</v>
      </c>
      <c r="P35" s="65">
        <f>SUM(P29:P34)</f>
        <v>9</v>
      </c>
      <c r="Q35" s="64" t="s">
        <v>18</v>
      </c>
      <c r="R35" s="64">
        <f>R24+R25+R26+R27+R29+R30+R31+R33+R34+R28+R32</f>
        <v>0</v>
      </c>
      <c r="S35" s="64">
        <f t="shared" ref="S35:U35" si="12">S24+S25+S26+S27+S29+S30+S31+S33+S34+S28+S32</f>
        <v>0</v>
      </c>
      <c r="T35" s="64">
        <f t="shared" si="12"/>
        <v>0</v>
      </c>
      <c r="U35" s="64">
        <f t="shared" si="12"/>
        <v>0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</row>
    <row r="36" spans="1:62" s="46" customFormat="1" ht="15" customHeight="1">
      <c r="A36" s="201"/>
      <c r="B36" s="66" t="s">
        <v>19</v>
      </c>
      <c r="C36" s="211">
        <f>C35+E35+H35+J35+M35+O35+R35+T35</f>
        <v>64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37"/>
      <c r="W36" s="37"/>
      <c r="X36" s="30"/>
      <c r="Y36" s="30"/>
      <c r="Z36" s="30"/>
      <c r="AA36" s="30"/>
      <c r="AB36" s="30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1:62" s="46" customFormat="1" ht="15" customHeight="1">
      <c r="A37" s="196" t="s">
        <v>254</v>
      </c>
      <c r="B37" s="73" t="s">
        <v>255</v>
      </c>
      <c r="C37" s="74"/>
      <c r="D37" s="74"/>
      <c r="E37" s="74">
        <v>3</v>
      </c>
      <c r="F37" s="74">
        <v>3</v>
      </c>
      <c r="G37" s="73" t="s">
        <v>256</v>
      </c>
      <c r="H37" s="75">
        <v>3</v>
      </c>
      <c r="I37" s="75">
        <v>3</v>
      </c>
      <c r="J37" s="74"/>
      <c r="K37" s="74"/>
      <c r="L37" s="73" t="s">
        <v>59</v>
      </c>
      <c r="M37" s="75">
        <v>3</v>
      </c>
      <c r="N37" s="75">
        <v>3</v>
      </c>
      <c r="O37" s="74"/>
      <c r="P37" s="74"/>
      <c r="Q37" s="73" t="s">
        <v>257</v>
      </c>
      <c r="R37" s="75">
        <v>3</v>
      </c>
      <c r="S37" s="75">
        <v>3</v>
      </c>
      <c r="T37" s="74"/>
      <c r="U37" s="74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</row>
    <row r="38" spans="1:62" s="46" customFormat="1" ht="15" customHeight="1">
      <c r="A38" s="197"/>
      <c r="B38" s="73" t="s">
        <v>258</v>
      </c>
      <c r="C38" s="74"/>
      <c r="D38" s="74"/>
      <c r="E38" s="75">
        <v>3</v>
      </c>
      <c r="F38" s="75">
        <v>3</v>
      </c>
      <c r="G38" s="73" t="s">
        <v>259</v>
      </c>
      <c r="H38" s="75">
        <v>3</v>
      </c>
      <c r="I38" s="75">
        <v>3</v>
      </c>
      <c r="J38" s="74"/>
      <c r="K38" s="74"/>
      <c r="L38" s="73" t="s">
        <v>260</v>
      </c>
      <c r="M38" s="75">
        <v>3</v>
      </c>
      <c r="N38" s="75">
        <v>3</v>
      </c>
      <c r="O38" s="74"/>
      <c r="P38" s="74"/>
      <c r="Q38" s="73" t="s">
        <v>261</v>
      </c>
      <c r="R38" s="75">
        <v>3</v>
      </c>
      <c r="S38" s="75">
        <v>3</v>
      </c>
      <c r="T38" s="74"/>
      <c r="U38" s="74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1:62" s="46" customFormat="1" ht="15" customHeight="1">
      <c r="A39" s="197"/>
      <c r="B39" s="73" t="s">
        <v>262</v>
      </c>
      <c r="C39" s="74"/>
      <c r="D39" s="74"/>
      <c r="E39" s="75">
        <v>3</v>
      </c>
      <c r="F39" s="75">
        <v>3</v>
      </c>
      <c r="G39" s="73" t="s">
        <v>172</v>
      </c>
      <c r="H39" s="75">
        <v>3</v>
      </c>
      <c r="I39" s="75">
        <v>3</v>
      </c>
      <c r="J39" s="74"/>
      <c r="K39" s="74"/>
      <c r="L39" s="73" t="s">
        <v>263</v>
      </c>
      <c r="M39" s="74">
        <v>3</v>
      </c>
      <c r="N39" s="74">
        <v>3</v>
      </c>
      <c r="O39" s="74"/>
      <c r="P39" s="74"/>
      <c r="Q39" s="73" t="s">
        <v>170</v>
      </c>
      <c r="R39" s="75">
        <v>3</v>
      </c>
      <c r="S39" s="75">
        <v>3</v>
      </c>
      <c r="T39" s="74"/>
      <c r="U39" s="74"/>
      <c r="V39" s="37"/>
      <c r="W39" s="37"/>
      <c r="X39" s="30"/>
      <c r="Y39" s="30"/>
      <c r="Z39" s="30"/>
      <c r="AA39" s="30"/>
      <c r="AB39" s="30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1:62" s="46" customFormat="1" ht="15" customHeight="1">
      <c r="A40" s="197"/>
      <c r="B40" s="67" t="s">
        <v>264</v>
      </c>
      <c r="C40" s="111">
        <v>9</v>
      </c>
      <c r="D40" s="111" t="s">
        <v>265</v>
      </c>
      <c r="E40" s="112">
        <v>9</v>
      </c>
      <c r="F40" s="113" t="s">
        <v>266</v>
      </c>
      <c r="G40" s="73" t="s">
        <v>167</v>
      </c>
      <c r="H40" s="75">
        <v>3</v>
      </c>
      <c r="I40" s="75">
        <v>3</v>
      </c>
      <c r="J40" s="74"/>
      <c r="K40" s="74"/>
      <c r="L40" s="73" t="s">
        <v>267</v>
      </c>
      <c r="M40" s="74"/>
      <c r="N40" s="74"/>
      <c r="O40" s="74">
        <v>3</v>
      </c>
      <c r="P40" s="74">
        <v>3</v>
      </c>
      <c r="Q40" s="73" t="s">
        <v>268</v>
      </c>
      <c r="R40" s="75">
        <v>3</v>
      </c>
      <c r="S40" s="75">
        <v>3</v>
      </c>
      <c r="T40" s="74"/>
      <c r="U40" s="74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</row>
    <row r="41" spans="1:62" s="46" customFormat="1" ht="15" customHeight="1">
      <c r="A41" s="197"/>
      <c r="B41" s="73"/>
      <c r="C41" s="74"/>
      <c r="D41" s="74"/>
      <c r="E41" s="74"/>
      <c r="F41" s="74"/>
      <c r="G41" s="73" t="s">
        <v>269</v>
      </c>
      <c r="H41" s="74"/>
      <c r="I41" s="74"/>
      <c r="J41" s="74">
        <v>3</v>
      </c>
      <c r="K41" s="74">
        <v>3</v>
      </c>
      <c r="L41" s="73" t="s">
        <v>270</v>
      </c>
      <c r="M41" s="74"/>
      <c r="N41" s="74"/>
      <c r="O41" s="74">
        <v>3</v>
      </c>
      <c r="P41" s="74">
        <v>3</v>
      </c>
      <c r="Q41" s="73" t="s">
        <v>164</v>
      </c>
      <c r="R41" s="75">
        <v>3</v>
      </c>
      <c r="S41" s="75">
        <v>3</v>
      </c>
      <c r="T41" s="74"/>
      <c r="U41" s="74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</row>
    <row r="42" spans="1:62" s="46" customFormat="1" ht="15" customHeight="1">
      <c r="A42" s="197"/>
      <c r="B42" s="73"/>
      <c r="C42" s="74"/>
      <c r="D42" s="74"/>
      <c r="E42" s="74"/>
      <c r="F42" s="74"/>
      <c r="G42" s="73" t="s">
        <v>271</v>
      </c>
      <c r="H42" s="74"/>
      <c r="I42" s="74"/>
      <c r="J42" s="74">
        <v>3</v>
      </c>
      <c r="K42" s="74">
        <v>3</v>
      </c>
      <c r="L42" s="73" t="s">
        <v>272</v>
      </c>
      <c r="M42" s="74"/>
      <c r="N42" s="74"/>
      <c r="O42" s="75">
        <v>3</v>
      </c>
      <c r="P42" s="75">
        <v>3</v>
      </c>
      <c r="Q42" s="73" t="s">
        <v>162</v>
      </c>
      <c r="R42" s="74">
        <v>9</v>
      </c>
      <c r="S42" s="74" t="s">
        <v>89</v>
      </c>
      <c r="T42" s="74"/>
      <c r="U42" s="74"/>
      <c r="V42" s="37"/>
      <c r="W42" s="37"/>
      <c r="X42" s="30"/>
      <c r="Y42" s="30"/>
      <c r="Z42" s="30"/>
      <c r="AA42" s="30"/>
      <c r="AB42" s="30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s="46" customFormat="1" ht="15" customHeight="1">
      <c r="A43" s="197"/>
      <c r="B43" s="73"/>
      <c r="C43" s="74"/>
      <c r="D43" s="74"/>
      <c r="E43" s="74"/>
      <c r="F43" s="74"/>
      <c r="G43" s="67"/>
      <c r="H43" s="68"/>
      <c r="I43" s="68"/>
      <c r="J43" s="113"/>
      <c r="K43" s="113"/>
      <c r="L43" s="73" t="s">
        <v>90</v>
      </c>
      <c r="M43" s="74"/>
      <c r="N43" s="74"/>
      <c r="O43" s="75">
        <v>3</v>
      </c>
      <c r="P43" s="75">
        <v>3</v>
      </c>
      <c r="Q43" s="73" t="s">
        <v>273</v>
      </c>
      <c r="R43" s="74"/>
      <c r="S43" s="74"/>
      <c r="T43" s="74">
        <v>3</v>
      </c>
      <c r="U43" s="74">
        <v>3</v>
      </c>
      <c r="V43" s="37"/>
      <c r="W43" s="37"/>
      <c r="X43" s="30"/>
      <c r="Y43" s="30"/>
      <c r="Z43" s="30"/>
      <c r="AA43" s="30"/>
      <c r="AB43" s="3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s="46" customFormat="1" ht="15" customHeight="1">
      <c r="A44" s="197"/>
      <c r="B44" s="73"/>
      <c r="C44" s="74"/>
      <c r="D44" s="74"/>
      <c r="E44" s="74"/>
      <c r="F44" s="74"/>
      <c r="G44" s="73"/>
      <c r="H44" s="74"/>
      <c r="I44" s="74"/>
      <c r="J44" s="75"/>
      <c r="K44" s="75"/>
      <c r="L44" s="73" t="s">
        <v>161</v>
      </c>
      <c r="M44" s="74"/>
      <c r="N44" s="74"/>
      <c r="O44" s="75">
        <v>3</v>
      </c>
      <c r="P44" s="75" t="s">
        <v>89</v>
      </c>
      <c r="Q44" s="73" t="s">
        <v>274</v>
      </c>
      <c r="R44" s="74"/>
      <c r="S44" s="74"/>
      <c r="T44" s="75">
        <v>3</v>
      </c>
      <c r="U44" s="75">
        <v>3</v>
      </c>
      <c r="V44" s="37"/>
      <c r="W44" s="37"/>
      <c r="X44" s="30"/>
      <c r="Y44" s="30"/>
      <c r="Z44" s="30"/>
      <c r="AA44" s="30"/>
      <c r="AB44" s="30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s="46" customFormat="1" ht="15" customHeight="1">
      <c r="A45" s="197"/>
      <c r="B45" s="73"/>
      <c r="C45" s="74"/>
      <c r="D45" s="74"/>
      <c r="E45" s="74"/>
      <c r="F45" s="74"/>
      <c r="G45" s="73"/>
      <c r="H45" s="74"/>
      <c r="I45" s="74"/>
      <c r="J45" s="74"/>
      <c r="K45" s="74"/>
      <c r="L45" s="73" t="s">
        <v>275</v>
      </c>
      <c r="M45" s="74"/>
      <c r="N45" s="74"/>
      <c r="O45" s="75">
        <v>3</v>
      </c>
      <c r="P45" s="75">
        <v>3</v>
      </c>
      <c r="Q45" s="73" t="s">
        <v>157</v>
      </c>
      <c r="R45" s="74"/>
      <c r="S45" s="74"/>
      <c r="T45" s="75">
        <v>3</v>
      </c>
      <c r="U45" s="75">
        <v>3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</row>
    <row r="46" spans="1:62" s="46" customFormat="1" ht="15" customHeight="1">
      <c r="A46" s="197"/>
      <c r="B46" s="73"/>
      <c r="C46" s="74"/>
      <c r="D46" s="74"/>
      <c r="E46" s="74"/>
      <c r="F46" s="74"/>
      <c r="G46" s="73"/>
      <c r="H46" s="74"/>
      <c r="I46" s="74"/>
      <c r="J46" s="74"/>
      <c r="K46" s="74"/>
      <c r="L46" s="73"/>
      <c r="M46" s="74"/>
      <c r="N46" s="74"/>
      <c r="O46" s="74"/>
      <c r="P46" s="74"/>
      <c r="Q46" s="73" t="s">
        <v>276</v>
      </c>
      <c r="R46" s="74"/>
      <c r="S46" s="74"/>
      <c r="T46" s="75">
        <v>3</v>
      </c>
      <c r="U46" s="75">
        <v>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</row>
    <row r="47" spans="1:62" s="46" customFormat="1" ht="15" customHeight="1">
      <c r="A47" s="197"/>
      <c r="B47" s="73"/>
      <c r="C47" s="74"/>
      <c r="D47" s="74"/>
      <c r="E47" s="74"/>
      <c r="F47" s="74"/>
      <c r="G47" s="73"/>
      <c r="H47" s="74"/>
      <c r="I47" s="74"/>
      <c r="J47" s="74"/>
      <c r="K47" s="74"/>
      <c r="L47" s="73"/>
      <c r="M47" s="74"/>
      <c r="N47" s="74"/>
      <c r="O47" s="74"/>
      <c r="P47" s="74"/>
      <c r="Q47" s="73" t="s">
        <v>93</v>
      </c>
      <c r="R47" s="74"/>
      <c r="S47" s="74"/>
      <c r="T47" s="75">
        <v>9</v>
      </c>
      <c r="U47" s="75" t="s">
        <v>89</v>
      </c>
      <c r="V47" s="37"/>
      <c r="W47" s="37"/>
      <c r="X47" s="30"/>
      <c r="Y47" s="30"/>
      <c r="Z47" s="30"/>
      <c r="AA47" s="30"/>
      <c r="AB47" s="30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1:62" s="46" customFormat="1" ht="15" customHeight="1">
      <c r="A48" s="197"/>
      <c r="B48" s="73"/>
      <c r="C48" s="74"/>
      <c r="D48" s="74"/>
      <c r="E48" s="74"/>
      <c r="F48" s="74"/>
      <c r="G48" s="73"/>
      <c r="H48" s="74"/>
      <c r="I48" s="74"/>
      <c r="J48" s="74"/>
      <c r="K48" s="74"/>
      <c r="L48" s="73"/>
      <c r="M48" s="74"/>
      <c r="N48" s="74"/>
      <c r="O48" s="74"/>
      <c r="P48" s="74"/>
      <c r="Q48" s="73" t="s">
        <v>277</v>
      </c>
      <c r="R48" s="74"/>
      <c r="S48" s="74"/>
      <c r="T48" s="75">
        <v>3</v>
      </c>
      <c r="U48" s="75">
        <v>3</v>
      </c>
      <c r="V48" s="37"/>
      <c r="W48" s="37"/>
      <c r="X48" s="37"/>
      <c r="Y48" s="37"/>
      <c r="Z48" s="30"/>
      <c r="AA48" s="30"/>
      <c r="AB48" s="30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s="46" customFormat="1" ht="15" customHeight="1">
      <c r="A49" s="197"/>
      <c r="B49" s="76" t="s">
        <v>18</v>
      </c>
      <c r="C49" s="76">
        <f>SUM(C40)</f>
        <v>9</v>
      </c>
      <c r="D49" s="76">
        <f t="shared" ref="D49" si="13">D42+D45+D46+D47+D48</f>
        <v>0</v>
      </c>
      <c r="E49" s="76">
        <f>SUM(E37:E40)</f>
        <v>18</v>
      </c>
      <c r="F49" s="76">
        <f>SUM(F37:F40)</f>
        <v>9</v>
      </c>
      <c r="G49" s="76" t="s">
        <v>18</v>
      </c>
      <c r="H49" s="77">
        <f>SUM(H37:H40)</f>
        <v>12</v>
      </c>
      <c r="I49" s="77">
        <f>SUM(I37:I40)</f>
        <v>12</v>
      </c>
      <c r="J49" s="76">
        <f>SUM(J41:J42)</f>
        <v>6</v>
      </c>
      <c r="K49" s="76">
        <f>SUM(K41:K42)</f>
        <v>6</v>
      </c>
      <c r="L49" s="76" t="s">
        <v>18</v>
      </c>
      <c r="M49" s="77">
        <f>SUM(M37:M39)</f>
        <v>9</v>
      </c>
      <c r="N49" s="77">
        <f>SUM(N37:N39)</f>
        <v>9</v>
      </c>
      <c r="O49" s="77">
        <f>SUM(O40:O45)</f>
        <v>18</v>
      </c>
      <c r="P49" s="77">
        <f>SUM(P40:P45)</f>
        <v>15</v>
      </c>
      <c r="Q49" s="76" t="s">
        <v>18</v>
      </c>
      <c r="R49" s="77">
        <f>SUM(R37:R42)</f>
        <v>24</v>
      </c>
      <c r="S49" s="77">
        <f>SUM(S37:S42)</f>
        <v>15</v>
      </c>
      <c r="T49" s="76">
        <f>SUM(T43:T48)</f>
        <v>24</v>
      </c>
      <c r="U49" s="76">
        <f>SUM(U43:U48)</f>
        <v>15</v>
      </c>
      <c r="V49" s="37"/>
      <c r="W49" s="37"/>
      <c r="X49" s="37"/>
      <c r="Y49" s="37"/>
      <c r="Z49" s="30"/>
      <c r="AA49" s="30"/>
      <c r="AB49" s="3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:62" s="46" customFormat="1" ht="15" customHeight="1">
      <c r="A50" s="198"/>
      <c r="B50" s="66" t="s">
        <v>19</v>
      </c>
      <c r="C50" s="205">
        <f>C49+E49+H49+J49+M49+O49+R49+T49</f>
        <v>120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7"/>
      <c r="V50" s="37"/>
      <c r="W50" s="37"/>
      <c r="X50" s="37"/>
      <c r="Y50" s="37"/>
      <c r="Z50" s="30"/>
      <c r="AA50" s="30"/>
      <c r="AB50" s="30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ht="15" customHeight="1">
      <c r="A51" s="192" t="s">
        <v>278</v>
      </c>
      <c r="B51" s="220" t="s">
        <v>279</v>
      </c>
      <c r="C51" s="220"/>
      <c r="D51" s="220"/>
      <c r="E51" s="220"/>
      <c r="F51" s="220"/>
      <c r="G51" s="214" t="s">
        <v>677</v>
      </c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5"/>
      <c r="V51" s="37"/>
      <c r="W51" s="37"/>
      <c r="Z51" s="78"/>
      <c r="AA51" s="30"/>
      <c r="AB51" s="30"/>
      <c r="AC51" s="37"/>
      <c r="AD51" s="37"/>
      <c r="AE51" s="37"/>
      <c r="AF51" s="37"/>
      <c r="AH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C51" s="37"/>
      <c r="BD51" s="37"/>
      <c r="BE51" s="37"/>
      <c r="BF51" s="37"/>
      <c r="BG51" s="37"/>
      <c r="BH51" s="37"/>
      <c r="BJ51" s="37"/>
    </row>
    <row r="52" spans="1:62" ht="15" customHeight="1">
      <c r="A52" s="192"/>
      <c r="B52" s="220" t="s">
        <v>688</v>
      </c>
      <c r="C52" s="220"/>
      <c r="D52" s="220"/>
      <c r="E52" s="220"/>
      <c r="F52" s="220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7"/>
      <c r="V52" s="37"/>
      <c r="Z52" s="30"/>
      <c r="AA52" s="30"/>
      <c r="AB52" s="30"/>
      <c r="AC52" s="37"/>
      <c r="AE52" s="37"/>
      <c r="AF52" s="37"/>
      <c r="AH52" s="37"/>
      <c r="AK52" s="37"/>
      <c r="AL52" s="37"/>
      <c r="AM52" s="37"/>
      <c r="AN52" s="37"/>
      <c r="AP52" s="37"/>
      <c r="AR52" s="37"/>
      <c r="AW52" s="37"/>
      <c r="AY52" s="37"/>
      <c r="BA52" s="37"/>
      <c r="BF52" s="37"/>
      <c r="BG52" s="37"/>
      <c r="BH52" s="37"/>
      <c r="BJ52" s="37"/>
    </row>
    <row r="53" spans="1:62" ht="15" customHeight="1">
      <c r="A53" s="192"/>
      <c r="B53" s="220" t="s">
        <v>689</v>
      </c>
      <c r="C53" s="220"/>
      <c r="D53" s="220"/>
      <c r="E53" s="220"/>
      <c r="F53" s="220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7"/>
      <c r="V53" s="37"/>
      <c r="Z53" s="30"/>
      <c r="AA53" s="30"/>
      <c r="AB53" s="30"/>
      <c r="AE53" s="37"/>
      <c r="AF53" s="37"/>
      <c r="AN53" s="37"/>
      <c r="BJ53" s="37"/>
    </row>
    <row r="54" spans="1:62" ht="15" customHeight="1">
      <c r="A54" s="192"/>
      <c r="B54" s="220" t="s">
        <v>280</v>
      </c>
      <c r="C54" s="220"/>
      <c r="D54" s="220"/>
      <c r="E54" s="220"/>
      <c r="F54" s="220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7"/>
      <c r="AA54" s="30"/>
      <c r="AB54" s="30"/>
      <c r="AE54" s="37"/>
    </row>
    <row r="55" spans="1:62" ht="15" customHeight="1">
      <c r="A55" s="192"/>
      <c r="B55" s="220" t="s">
        <v>281</v>
      </c>
      <c r="C55" s="220"/>
      <c r="D55" s="220"/>
      <c r="E55" s="220"/>
      <c r="F55" s="220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7"/>
      <c r="AA55" s="30"/>
    </row>
    <row r="56" spans="1:62" ht="15" customHeight="1">
      <c r="A56" s="192"/>
      <c r="B56" s="220" t="s">
        <v>282</v>
      </c>
      <c r="C56" s="220"/>
      <c r="D56" s="220"/>
      <c r="E56" s="220"/>
      <c r="F56" s="220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7"/>
      <c r="AA56" s="30"/>
    </row>
    <row r="57" spans="1:62">
      <c r="A57" s="192"/>
      <c r="B57" s="220" t="s">
        <v>283</v>
      </c>
      <c r="C57" s="220"/>
      <c r="D57" s="220"/>
      <c r="E57" s="220"/>
      <c r="F57" s="220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</row>
  </sheetData>
  <mergeCells count="43"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37:A50"/>
    <mergeCell ref="C50:U50"/>
    <mergeCell ref="A6:A12"/>
    <mergeCell ref="C11:U11"/>
    <mergeCell ref="B12:U12"/>
    <mergeCell ref="A13:A17"/>
    <mergeCell ref="C17:U17"/>
    <mergeCell ref="A18:A19"/>
    <mergeCell ref="B18:U18"/>
    <mergeCell ref="C19:U19"/>
    <mergeCell ref="A20:A23"/>
    <mergeCell ref="C23:U23"/>
    <mergeCell ref="A24:A31"/>
    <mergeCell ref="A32:A36"/>
    <mergeCell ref="C36:U36"/>
    <mergeCell ref="A51:A57"/>
    <mergeCell ref="B51:F51"/>
    <mergeCell ref="G51:U57"/>
    <mergeCell ref="B52:F52"/>
    <mergeCell ref="B53:F53"/>
    <mergeCell ref="B54:F54"/>
    <mergeCell ref="B55:F55"/>
    <mergeCell ref="B56:F56"/>
    <mergeCell ref="B57:F57"/>
  </mergeCells>
  <phoneticPr fontId="7" type="noConversion"/>
  <printOptions horizontalCentered="1"/>
  <pageMargins left="0" right="0" top="0" bottom="0" header="0.39370078740157483" footer="0.3937007874015748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8"/>
  <sheetViews>
    <sheetView view="pageBreakPreview" zoomScaleNormal="100" zoomScaleSheetLayoutView="100" workbookViewId="0">
      <selection activeCell="AA51" sqref="AA51"/>
    </sheetView>
  </sheetViews>
  <sheetFormatPr defaultColWidth="9" defaultRowHeight="15.75"/>
  <cols>
    <col min="1" max="1" width="3.125" style="79" customWidth="1"/>
    <col min="2" max="2" width="18.625" style="80" customWidth="1"/>
    <col min="3" max="6" width="3.125" style="81" customWidth="1"/>
    <col min="7" max="7" width="18.625" style="80" customWidth="1"/>
    <col min="8" max="11" width="3.125" style="81" customWidth="1"/>
    <col min="12" max="12" width="18.625" style="80" customWidth="1"/>
    <col min="13" max="16" width="3.125" style="81" customWidth="1"/>
    <col min="17" max="17" width="18.625" style="80" customWidth="1"/>
    <col min="18" max="21" width="3.125" style="81" customWidth="1"/>
    <col min="22" max="16384" width="9" style="1"/>
  </cols>
  <sheetData>
    <row r="1" spans="1:22" ht="30" customHeight="1">
      <c r="A1" s="193" t="s">
        <v>690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s="3" customFormat="1" ht="30" customHeight="1">
      <c r="A2" s="194" t="s">
        <v>703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2"/>
    </row>
    <row r="3" spans="1:22">
      <c r="A3" s="192" t="s">
        <v>0</v>
      </c>
      <c r="B3" s="195" t="s">
        <v>106</v>
      </c>
      <c r="C3" s="192" t="s">
        <v>2</v>
      </c>
      <c r="D3" s="192"/>
      <c r="E3" s="192"/>
      <c r="F3" s="192"/>
      <c r="G3" s="195" t="s">
        <v>3</v>
      </c>
      <c r="H3" s="192" t="s">
        <v>4</v>
      </c>
      <c r="I3" s="192"/>
      <c r="J3" s="192"/>
      <c r="K3" s="192"/>
      <c r="L3" s="195" t="s">
        <v>3</v>
      </c>
      <c r="M3" s="192" t="s">
        <v>5</v>
      </c>
      <c r="N3" s="192"/>
      <c r="O3" s="192"/>
      <c r="P3" s="192"/>
      <c r="Q3" s="195" t="s">
        <v>3</v>
      </c>
      <c r="R3" s="192" t="s">
        <v>6</v>
      </c>
      <c r="S3" s="192"/>
      <c r="T3" s="192"/>
      <c r="U3" s="192"/>
    </row>
    <row r="4" spans="1:22">
      <c r="A4" s="192"/>
      <c r="B4" s="195"/>
      <c r="C4" s="192" t="s">
        <v>7</v>
      </c>
      <c r="D4" s="192"/>
      <c r="E4" s="192" t="s">
        <v>8</v>
      </c>
      <c r="F4" s="192"/>
      <c r="G4" s="195"/>
      <c r="H4" s="192" t="s">
        <v>7</v>
      </c>
      <c r="I4" s="192"/>
      <c r="J4" s="192" t="s">
        <v>8</v>
      </c>
      <c r="K4" s="192"/>
      <c r="L4" s="195"/>
      <c r="M4" s="192" t="s">
        <v>7</v>
      </c>
      <c r="N4" s="192"/>
      <c r="O4" s="192" t="s">
        <v>8</v>
      </c>
      <c r="P4" s="192"/>
      <c r="Q4" s="195"/>
      <c r="R4" s="192" t="s">
        <v>7</v>
      </c>
      <c r="S4" s="192"/>
      <c r="T4" s="192" t="s">
        <v>8</v>
      </c>
      <c r="U4" s="192"/>
    </row>
    <row r="5" spans="1:22" s="5" customFormat="1" ht="12" customHeight="1">
      <c r="A5" s="192"/>
      <c r="B5" s="195"/>
      <c r="C5" s="4" t="s">
        <v>107</v>
      </c>
      <c r="D5" s="4" t="s">
        <v>108</v>
      </c>
      <c r="E5" s="4" t="s">
        <v>109</v>
      </c>
      <c r="F5" s="4" t="s">
        <v>108</v>
      </c>
      <c r="G5" s="195"/>
      <c r="H5" s="4" t="s">
        <v>109</v>
      </c>
      <c r="I5" s="4" t="s">
        <v>110</v>
      </c>
      <c r="J5" s="4" t="s">
        <v>109</v>
      </c>
      <c r="K5" s="4" t="s">
        <v>110</v>
      </c>
      <c r="L5" s="195"/>
      <c r="M5" s="4" t="s">
        <v>109</v>
      </c>
      <c r="N5" s="4" t="s">
        <v>110</v>
      </c>
      <c r="O5" s="4" t="s">
        <v>109</v>
      </c>
      <c r="P5" s="4" t="s">
        <v>111</v>
      </c>
      <c r="Q5" s="195"/>
      <c r="R5" s="4" t="s">
        <v>109</v>
      </c>
      <c r="S5" s="4" t="s">
        <v>110</v>
      </c>
      <c r="T5" s="4" t="s">
        <v>109</v>
      </c>
      <c r="U5" s="4" t="s">
        <v>110</v>
      </c>
    </row>
    <row r="6" spans="1:22" s="11" customFormat="1" ht="15" customHeight="1">
      <c r="A6" s="192" t="s">
        <v>112</v>
      </c>
      <c r="B6" s="6" t="s">
        <v>12</v>
      </c>
      <c r="C6" s="7">
        <v>2</v>
      </c>
      <c r="D6" s="7">
        <v>2</v>
      </c>
      <c r="E6" s="8"/>
      <c r="F6" s="8"/>
      <c r="G6" s="6" t="s">
        <v>13</v>
      </c>
      <c r="H6" s="7">
        <v>2</v>
      </c>
      <c r="I6" s="7">
        <v>2</v>
      </c>
      <c r="J6" s="8"/>
      <c r="K6" s="8"/>
      <c r="L6" s="9"/>
      <c r="M6" s="10"/>
      <c r="N6" s="10"/>
      <c r="O6" s="10"/>
      <c r="P6" s="10"/>
      <c r="Q6" s="9"/>
      <c r="R6" s="10"/>
      <c r="S6" s="10"/>
      <c r="T6" s="10"/>
      <c r="U6" s="10"/>
    </row>
    <row r="7" spans="1:22" s="11" customFormat="1" ht="15" customHeight="1">
      <c r="A7" s="192"/>
      <c r="B7" s="6" t="s">
        <v>14</v>
      </c>
      <c r="C7" s="8"/>
      <c r="D7" s="8"/>
      <c r="E7" s="7">
        <v>2</v>
      </c>
      <c r="F7" s="7">
        <v>2</v>
      </c>
      <c r="G7" s="6" t="s">
        <v>15</v>
      </c>
      <c r="H7" s="7">
        <v>2</v>
      </c>
      <c r="I7" s="7">
        <v>2</v>
      </c>
      <c r="J7" s="7">
        <v>2</v>
      </c>
      <c r="K7" s="7">
        <v>2</v>
      </c>
      <c r="L7" s="9"/>
      <c r="M7" s="10"/>
      <c r="N7" s="10"/>
      <c r="O7" s="10"/>
      <c r="P7" s="10"/>
      <c r="Q7" s="9"/>
      <c r="R7" s="10"/>
      <c r="S7" s="10"/>
      <c r="T7" s="10"/>
      <c r="U7" s="10"/>
    </row>
    <row r="8" spans="1:22" s="11" customFormat="1" ht="15" customHeight="1">
      <c r="A8" s="192"/>
      <c r="B8" s="6" t="s">
        <v>16</v>
      </c>
      <c r="C8" s="7">
        <v>2</v>
      </c>
      <c r="D8" s="7">
        <v>2</v>
      </c>
      <c r="E8" s="8"/>
      <c r="F8" s="8"/>
      <c r="G8" s="12"/>
      <c r="H8" s="8"/>
      <c r="I8" s="8"/>
      <c r="J8" s="8"/>
      <c r="K8" s="8"/>
      <c r="L8" s="9"/>
      <c r="M8" s="10"/>
      <c r="N8" s="10"/>
      <c r="O8" s="10"/>
      <c r="P8" s="10"/>
      <c r="Q8" s="9"/>
      <c r="R8" s="10"/>
      <c r="S8" s="10"/>
      <c r="T8" s="10"/>
      <c r="U8" s="10"/>
    </row>
    <row r="9" spans="1:22" s="11" customFormat="1" ht="15" customHeight="1">
      <c r="A9" s="192"/>
      <c r="B9" s="6" t="s">
        <v>17</v>
      </c>
      <c r="C9" s="8"/>
      <c r="D9" s="8"/>
      <c r="E9" s="7">
        <v>2</v>
      </c>
      <c r="F9" s="7">
        <v>2</v>
      </c>
      <c r="G9" s="12"/>
      <c r="H9" s="8"/>
      <c r="I9" s="8"/>
      <c r="J9" s="8"/>
      <c r="K9" s="8"/>
      <c r="L9" s="9"/>
      <c r="M9" s="10"/>
      <c r="N9" s="10"/>
      <c r="O9" s="10"/>
      <c r="P9" s="10"/>
      <c r="Q9" s="9"/>
      <c r="R9" s="10"/>
      <c r="S9" s="10"/>
      <c r="T9" s="10"/>
      <c r="U9" s="10"/>
    </row>
    <row r="10" spans="1:22" s="15" customFormat="1" ht="15" customHeight="1">
      <c r="A10" s="192"/>
      <c r="B10" s="13" t="s">
        <v>18</v>
      </c>
      <c r="C10" s="14">
        <f>C6+C7+C8+C9</f>
        <v>4</v>
      </c>
      <c r="D10" s="14">
        <f t="shared" ref="D10:F10" si="0">D6+D7+D8+D9</f>
        <v>4</v>
      </c>
      <c r="E10" s="14">
        <f t="shared" si="0"/>
        <v>4</v>
      </c>
      <c r="F10" s="14">
        <f t="shared" si="0"/>
        <v>4</v>
      </c>
      <c r="G10" s="13" t="s">
        <v>18</v>
      </c>
      <c r="H10" s="13">
        <f>H6+H7+H8+H9</f>
        <v>4</v>
      </c>
      <c r="I10" s="13">
        <f t="shared" ref="I10:K10" si="1">I6+I7+I8+I9</f>
        <v>4</v>
      </c>
      <c r="J10" s="13">
        <f t="shared" si="1"/>
        <v>2</v>
      </c>
      <c r="K10" s="13">
        <f t="shared" si="1"/>
        <v>2</v>
      </c>
      <c r="L10" s="13" t="s">
        <v>18</v>
      </c>
      <c r="M10" s="13">
        <f>M6+M7+M8+M9</f>
        <v>0</v>
      </c>
      <c r="N10" s="13">
        <f t="shared" ref="N10:P10" si="2">N6+N7+N8+N9</f>
        <v>0</v>
      </c>
      <c r="O10" s="13">
        <f t="shared" si="2"/>
        <v>0</v>
      </c>
      <c r="P10" s="13">
        <f t="shared" si="2"/>
        <v>0</v>
      </c>
      <c r="Q10" s="13" t="s">
        <v>18</v>
      </c>
      <c r="R10" s="13">
        <f>R6+R7+R8+R9</f>
        <v>0</v>
      </c>
      <c r="S10" s="13">
        <f t="shared" ref="S10:U10" si="3">S6+S7+S8+S9</f>
        <v>0</v>
      </c>
      <c r="T10" s="13">
        <f t="shared" si="3"/>
        <v>0</v>
      </c>
      <c r="U10" s="13">
        <f t="shared" si="3"/>
        <v>0</v>
      </c>
    </row>
    <row r="11" spans="1:22" s="15" customFormat="1" ht="15" customHeight="1">
      <c r="A11" s="192"/>
      <c r="B11" s="16" t="s">
        <v>19</v>
      </c>
      <c r="C11" s="202">
        <f>C10+E10+H10+J10+M10+O10+R10+T10</f>
        <v>14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s="15" customFormat="1" ht="35.1" customHeight="1">
      <c r="A12" s="192"/>
      <c r="B12" s="204" t="s">
        <v>113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 s="11" customFormat="1" ht="15" customHeight="1">
      <c r="A13" s="192" t="s">
        <v>114</v>
      </c>
      <c r="B13" s="17" t="s">
        <v>22</v>
      </c>
      <c r="C13" s="18"/>
      <c r="D13" s="18"/>
      <c r="E13" s="19">
        <v>2</v>
      </c>
      <c r="F13" s="19">
        <v>2</v>
      </c>
      <c r="G13" s="17" t="s">
        <v>24</v>
      </c>
      <c r="H13" s="22"/>
      <c r="I13" s="22"/>
      <c r="J13" s="19">
        <v>2</v>
      </c>
      <c r="K13" s="19">
        <v>2</v>
      </c>
      <c r="L13" s="9"/>
      <c r="M13" s="10"/>
      <c r="N13" s="10"/>
      <c r="O13" s="10"/>
      <c r="P13" s="10"/>
      <c r="Q13" s="9"/>
      <c r="R13" s="10"/>
      <c r="S13" s="10"/>
      <c r="T13" s="10"/>
      <c r="U13" s="10"/>
    </row>
    <row r="14" spans="1:22" s="11" customFormat="1" ht="15" customHeight="1">
      <c r="A14" s="192"/>
      <c r="B14" s="17" t="s">
        <v>23</v>
      </c>
      <c r="C14" s="19">
        <v>0</v>
      </c>
      <c r="D14" s="19">
        <v>1</v>
      </c>
      <c r="E14" s="21">
        <v>0</v>
      </c>
      <c r="F14" s="19">
        <v>1</v>
      </c>
      <c r="G14" s="17"/>
      <c r="H14" s="22"/>
      <c r="I14" s="22"/>
      <c r="J14" s="19"/>
      <c r="K14" s="19"/>
      <c r="L14" s="9"/>
      <c r="M14" s="10"/>
      <c r="N14" s="10"/>
      <c r="O14" s="10"/>
      <c r="P14" s="10"/>
      <c r="Q14" s="9"/>
      <c r="R14" s="10"/>
      <c r="S14" s="10"/>
      <c r="T14" s="10"/>
      <c r="U14" s="10"/>
    </row>
    <row r="15" spans="1:22" s="11" customFormat="1" ht="15" customHeight="1">
      <c r="A15" s="192"/>
      <c r="B15" s="17" t="s">
        <v>25</v>
      </c>
      <c r="C15" s="19">
        <v>2</v>
      </c>
      <c r="D15" s="20">
        <v>2</v>
      </c>
      <c r="E15" s="23"/>
      <c r="F15" s="24"/>
      <c r="G15" s="22"/>
      <c r="H15" s="22"/>
      <c r="I15" s="22"/>
      <c r="J15" s="22"/>
      <c r="K15" s="25"/>
      <c r="L15" s="9"/>
      <c r="M15" s="10"/>
      <c r="N15" s="10"/>
      <c r="O15" s="10"/>
      <c r="P15" s="10"/>
      <c r="Q15" s="9"/>
      <c r="R15" s="10"/>
      <c r="S15" s="10"/>
      <c r="T15" s="10"/>
      <c r="U15" s="10"/>
    </row>
    <row r="16" spans="1:22" s="15" customFormat="1" ht="15" customHeight="1">
      <c r="A16" s="192"/>
      <c r="B16" s="13" t="s">
        <v>18</v>
      </c>
      <c r="C16" s="14">
        <f>C13+C14+C15</f>
        <v>2</v>
      </c>
      <c r="D16" s="14">
        <f t="shared" ref="D16:F16" si="4">D13+D14+D15</f>
        <v>3</v>
      </c>
      <c r="E16" s="14">
        <f t="shared" si="4"/>
        <v>2</v>
      </c>
      <c r="F16" s="14">
        <f t="shared" si="4"/>
        <v>3</v>
      </c>
      <c r="G16" s="13" t="s">
        <v>18</v>
      </c>
      <c r="H16" s="13">
        <f>H13+H14+H15</f>
        <v>0</v>
      </c>
      <c r="I16" s="13">
        <f t="shared" ref="I16:K16" si="5">I13+I14+I15</f>
        <v>0</v>
      </c>
      <c r="J16" s="13">
        <f t="shared" si="5"/>
        <v>2</v>
      </c>
      <c r="K16" s="13">
        <f t="shared" si="5"/>
        <v>2</v>
      </c>
      <c r="L16" s="13" t="s">
        <v>18</v>
      </c>
      <c r="M16" s="13">
        <f>M13+M14+M15</f>
        <v>0</v>
      </c>
      <c r="N16" s="13">
        <f t="shared" ref="N16:P16" si="6">N13+N14+N15</f>
        <v>0</v>
      </c>
      <c r="O16" s="13">
        <f t="shared" si="6"/>
        <v>0</v>
      </c>
      <c r="P16" s="13">
        <f t="shared" si="6"/>
        <v>0</v>
      </c>
      <c r="Q16" s="13" t="s">
        <v>18</v>
      </c>
      <c r="R16" s="13">
        <f>R13+R14+R15</f>
        <v>0</v>
      </c>
      <c r="S16" s="13">
        <f t="shared" ref="S16:U16" si="7">S13+S14+S15</f>
        <v>0</v>
      </c>
      <c r="T16" s="13">
        <f t="shared" si="7"/>
        <v>0</v>
      </c>
      <c r="U16" s="13">
        <f t="shared" si="7"/>
        <v>0</v>
      </c>
    </row>
    <row r="17" spans="1:62" s="15" customFormat="1" ht="15" customHeight="1">
      <c r="A17" s="192"/>
      <c r="B17" s="181" t="s">
        <v>19</v>
      </c>
      <c r="C17" s="202">
        <f>C16+E16+H16+J16+M16+O16+R16+T16</f>
        <v>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62" ht="57" customHeight="1">
      <c r="A18" s="192" t="s">
        <v>115</v>
      </c>
      <c r="B18" s="212" t="s">
        <v>691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62" s="15" customFormat="1" ht="15" customHeight="1">
      <c r="A19" s="192"/>
      <c r="B19" s="181" t="s">
        <v>19</v>
      </c>
      <c r="C19" s="203">
        <v>8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62" s="30" customFormat="1" ht="15" customHeight="1">
      <c r="A20" s="208" t="s">
        <v>116</v>
      </c>
      <c r="B20" s="26" t="s">
        <v>117</v>
      </c>
      <c r="C20" s="27">
        <v>2</v>
      </c>
      <c r="D20" s="27">
        <v>2</v>
      </c>
      <c r="E20" s="27"/>
      <c r="F20" s="27"/>
      <c r="G20" s="28" t="s">
        <v>29</v>
      </c>
      <c r="H20" s="27"/>
      <c r="I20" s="27"/>
      <c r="J20" s="27">
        <v>2</v>
      </c>
      <c r="K20" s="27">
        <v>2</v>
      </c>
      <c r="L20" s="29" t="s">
        <v>118</v>
      </c>
      <c r="M20" s="27">
        <v>2</v>
      </c>
      <c r="N20" s="27">
        <v>2</v>
      </c>
      <c r="O20" s="27"/>
      <c r="P20" s="27"/>
      <c r="Q20" s="29" t="s">
        <v>119</v>
      </c>
      <c r="R20" s="27"/>
      <c r="S20" s="27"/>
      <c r="T20" s="27">
        <v>2</v>
      </c>
      <c r="U20" s="27">
        <v>2</v>
      </c>
    </row>
    <row r="21" spans="1:62" s="30" customFormat="1" ht="15" customHeight="1">
      <c r="A21" s="208"/>
      <c r="B21" s="26"/>
      <c r="C21" s="31"/>
      <c r="D21" s="31"/>
      <c r="E21" s="31"/>
      <c r="F21" s="31"/>
      <c r="G21" s="26"/>
      <c r="H21" s="31"/>
      <c r="I21" s="31"/>
      <c r="J21" s="27"/>
      <c r="K21" s="27"/>
      <c r="L21" s="32"/>
      <c r="M21" s="31"/>
      <c r="N21" s="31"/>
      <c r="O21" s="31"/>
      <c r="P21" s="31"/>
      <c r="Q21" s="32"/>
      <c r="R21" s="31"/>
      <c r="S21" s="31"/>
      <c r="T21" s="31"/>
      <c r="U21" s="31"/>
    </row>
    <row r="22" spans="1:62" s="37" customFormat="1" ht="15" customHeight="1">
      <c r="A22" s="208"/>
      <c r="B22" s="33" t="s">
        <v>120</v>
      </c>
      <c r="C22" s="34">
        <f>C20+C21</f>
        <v>2</v>
      </c>
      <c r="D22" s="34">
        <f t="shared" ref="D22:F22" si="8">D20+D21</f>
        <v>2</v>
      </c>
      <c r="E22" s="34">
        <f t="shared" si="8"/>
        <v>0</v>
      </c>
      <c r="F22" s="34">
        <f t="shared" si="8"/>
        <v>0</v>
      </c>
      <c r="G22" s="33" t="s">
        <v>120</v>
      </c>
      <c r="H22" s="34">
        <f>H20+H21</f>
        <v>0</v>
      </c>
      <c r="I22" s="34">
        <f t="shared" ref="I22:K22" si="9">I20+I21</f>
        <v>0</v>
      </c>
      <c r="J22" s="34">
        <f t="shared" si="9"/>
        <v>2</v>
      </c>
      <c r="K22" s="34">
        <f t="shared" si="9"/>
        <v>2</v>
      </c>
      <c r="L22" s="35" t="s">
        <v>18</v>
      </c>
      <c r="M22" s="36">
        <f>M20+M21</f>
        <v>2</v>
      </c>
      <c r="N22" s="36">
        <f t="shared" ref="N22:P22" si="10">N20+N21</f>
        <v>2</v>
      </c>
      <c r="O22" s="36">
        <f t="shared" si="10"/>
        <v>0</v>
      </c>
      <c r="P22" s="36">
        <f t="shared" si="10"/>
        <v>0</v>
      </c>
      <c r="Q22" s="35" t="s">
        <v>18</v>
      </c>
      <c r="R22" s="34">
        <f>R20+R21</f>
        <v>0</v>
      </c>
      <c r="S22" s="34">
        <f t="shared" ref="S22:U22" si="11">S20+S21</f>
        <v>0</v>
      </c>
      <c r="T22" s="34">
        <f t="shared" si="11"/>
        <v>2</v>
      </c>
      <c r="U22" s="34">
        <f t="shared" si="11"/>
        <v>2</v>
      </c>
    </row>
    <row r="23" spans="1:62" s="37" customFormat="1" ht="15" customHeight="1">
      <c r="A23" s="208"/>
      <c r="B23" s="38" t="s">
        <v>121</v>
      </c>
      <c r="C23" s="209">
        <f>SUM(C22+E22+H22+J22+M22+O22+R22+T22)</f>
        <v>8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W23" s="30"/>
      <c r="X23" s="30"/>
      <c r="Y23" s="30"/>
      <c r="Z23" s="30"/>
      <c r="AA23" s="30"/>
      <c r="AB23" s="30"/>
    </row>
    <row r="24" spans="1:62" s="46" customFormat="1" ht="15" customHeight="1">
      <c r="A24" s="213" t="s">
        <v>122</v>
      </c>
      <c r="B24" s="82" t="s">
        <v>36</v>
      </c>
      <c r="C24" s="83">
        <v>3</v>
      </c>
      <c r="D24" s="83">
        <v>3</v>
      </c>
      <c r="E24" s="84"/>
      <c r="F24" s="84"/>
      <c r="G24" s="82" t="s">
        <v>123</v>
      </c>
      <c r="H24" s="83">
        <v>2</v>
      </c>
      <c r="I24" s="83">
        <v>3</v>
      </c>
      <c r="J24" s="84"/>
      <c r="K24" s="84"/>
      <c r="L24" s="17" t="s">
        <v>124</v>
      </c>
      <c r="M24" s="83">
        <v>2</v>
      </c>
      <c r="N24" s="83">
        <v>2</v>
      </c>
      <c r="O24" s="84"/>
      <c r="P24" s="84"/>
      <c r="Q24" s="44"/>
      <c r="R24" s="45"/>
      <c r="S24" s="45"/>
      <c r="T24" s="45"/>
      <c r="U24" s="4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1:62" s="46" customFormat="1" ht="15" customHeight="1">
      <c r="A25" s="213"/>
      <c r="B25" s="82" t="s">
        <v>125</v>
      </c>
      <c r="C25" s="83">
        <v>2</v>
      </c>
      <c r="D25" s="83">
        <v>3</v>
      </c>
      <c r="E25" s="84"/>
      <c r="F25" s="84"/>
      <c r="G25" s="82" t="s">
        <v>40</v>
      </c>
      <c r="H25" s="83">
        <v>2</v>
      </c>
      <c r="I25" s="83">
        <v>3</v>
      </c>
      <c r="J25" s="84"/>
      <c r="K25" s="84"/>
      <c r="L25" s="82" t="s">
        <v>41</v>
      </c>
      <c r="M25" s="83">
        <v>2</v>
      </c>
      <c r="N25" s="83">
        <v>3</v>
      </c>
      <c r="O25" s="84"/>
      <c r="P25" s="84"/>
      <c r="Q25" s="44"/>
      <c r="R25" s="45"/>
      <c r="S25" s="45"/>
      <c r="T25" s="45"/>
      <c r="U25" s="45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1:62" s="46" customFormat="1" ht="15" customHeight="1">
      <c r="A26" s="213"/>
      <c r="B26" s="82" t="s">
        <v>126</v>
      </c>
      <c r="C26" s="83">
        <v>3</v>
      </c>
      <c r="D26" s="83">
        <v>3</v>
      </c>
      <c r="E26" s="84"/>
      <c r="F26" s="84"/>
      <c r="G26" s="82" t="s">
        <v>127</v>
      </c>
      <c r="H26" s="83">
        <v>2</v>
      </c>
      <c r="I26" s="83">
        <v>3</v>
      </c>
      <c r="J26" s="84"/>
      <c r="K26" s="84"/>
      <c r="L26" s="82" t="s">
        <v>56</v>
      </c>
      <c r="M26" s="83">
        <v>2</v>
      </c>
      <c r="N26" s="83">
        <v>3</v>
      </c>
      <c r="O26" s="84"/>
      <c r="P26" s="84"/>
      <c r="Q26" s="44"/>
      <c r="R26" s="45"/>
      <c r="S26" s="45"/>
      <c r="T26" s="45"/>
      <c r="U26" s="45"/>
      <c r="V26" s="37"/>
      <c r="W26" s="37"/>
      <c r="X26" s="30"/>
      <c r="Y26" s="30"/>
      <c r="Z26" s="30"/>
      <c r="AA26" s="30"/>
      <c r="AB26" s="30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</row>
    <row r="27" spans="1:62" s="46" customFormat="1" ht="15" customHeight="1">
      <c r="A27" s="213"/>
      <c r="B27" s="82" t="s">
        <v>45</v>
      </c>
      <c r="C27" s="83">
        <v>2</v>
      </c>
      <c r="D27" s="83">
        <v>3</v>
      </c>
      <c r="E27" s="84"/>
      <c r="F27" s="84"/>
      <c r="G27" s="82" t="s">
        <v>46</v>
      </c>
      <c r="H27" s="83">
        <v>2</v>
      </c>
      <c r="I27" s="83">
        <v>3</v>
      </c>
      <c r="J27" s="84"/>
      <c r="K27" s="84"/>
      <c r="L27" s="82" t="s">
        <v>44</v>
      </c>
      <c r="M27" s="83">
        <v>2</v>
      </c>
      <c r="N27" s="83">
        <v>3</v>
      </c>
      <c r="O27" s="84"/>
      <c r="P27" s="84"/>
      <c r="Q27" s="44"/>
      <c r="R27" s="45"/>
      <c r="S27" s="45"/>
      <c r="T27" s="45"/>
      <c r="U27" s="45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s="46" customFormat="1" ht="15" customHeight="1">
      <c r="A28" s="213"/>
      <c r="B28" s="82" t="s">
        <v>48</v>
      </c>
      <c r="C28" s="84"/>
      <c r="D28" s="84"/>
      <c r="E28" s="83">
        <v>2</v>
      </c>
      <c r="F28" s="83">
        <v>2</v>
      </c>
      <c r="G28" s="82" t="s">
        <v>49</v>
      </c>
      <c r="H28" s="84"/>
      <c r="I28" s="84"/>
      <c r="J28" s="83">
        <v>3</v>
      </c>
      <c r="K28" s="83">
        <v>3</v>
      </c>
      <c r="L28" s="17" t="s">
        <v>128</v>
      </c>
      <c r="M28" s="84"/>
      <c r="N28" s="84"/>
      <c r="O28" s="83">
        <v>2</v>
      </c>
      <c r="P28" s="83">
        <v>2</v>
      </c>
      <c r="Q28" s="44"/>
      <c r="R28" s="45"/>
      <c r="S28" s="45"/>
      <c r="T28" s="45"/>
      <c r="U28" s="4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s="46" customFormat="1" ht="15" customHeight="1">
      <c r="A29" s="213"/>
      <c r="B29" s="82" t="s">
        <v>51</v>
      </c>
      <c r="C29" s="84"/>
      <c r="D29" s="84"/>
      <c r="E29" s="83">
        <v>2</v>
      </c>
      <c r="F29" s="83">
        <v>3</v>
      </c>
      <c r="G29" s="82" t="s">
        <v>52</v>
      </c>
      <c r="H29" s="84"/>
      <c r="I29" s="84"/>
      <c r="J29" s="83">
        <v>3</v>
      </c>
      <c r="K29" s="83">
        <v>3</v>
      </c>
      <c r="L29" s="82" t="s">
        <v>50</v>
      </c>
      <c r="M29" s="84"/>
      <c r="N29" s="84"/>
      <c r="O29" s="83">
        <v>2</v>
      </c>
      <c r="P29" s="83">
        <v>3</v>
      </c>
      <c r="Q29" s="44"/>
      <c r="R29" s="45"/>
      <c r="S29" s="45"/>
      <c r="T29" s="45"/>
      <c r="U29" s="45"/>
      <c r="V29" s="37"/>
      <c r="W29" s="37"/>
      <c r="X29" s="30"/>
      <c r="Y29" s="30"/>
      <c r="Z29" s="30"/>
      <c r="AA29" s="30"/>
      <c r="AB29" s="30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s="46" customFormat="1" ht="15" customHeight="1">
      <c r="A30" s="213"/>
      <c r="B30" s="82" t="s">
        <v>54</v>
      </c>
      <c r="C30" s="84"/>
      <c r="D30" s="84"/>
      <c r="E30" s="83">
        <v>2</v>
      </c>
      <c r="F30" s="83">
        <v>3</v>
      </c>
      <c r="G30" s="82" t="s">
        <v>55</v>
      </c>
      <c r="H30" s="84"/>
      <c r="I30" s="84"/>
      <c r="J30" s="83">
        <v>2</v>
      </c>
      <c r="K30" s="83">
        <v>3</v>
      </c>
      <c r="L30" s="82" t="s">
        <v>53</v>
      </c>
      <c r="M30" s="84"/>
      <c r="N30" s="84"/>
      <c r="O30" s="83">
        <v>3</v>
      </c>
      <c r="P30" s="83">
        <v>3</v>
      </c>
      <c r="Q30" s="52"/>
      <c r="R30" s="53"/>
      <c r="S30" s="53"/>
      <c r="T30" s="45"/>
      <c r="U30" s="45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s="46" customFormat="1" ht="15" customHeight="1">
      <c r="A31" s="213"/>
      <c r="B31" s="82" t="s">
        <v>57</v>
      </c>
      <c r="C31" s="84"/>
      <c r="D31" s="84"/>
      <c r="E31" s="83">
        <v>2</v>
      </c>
      <c r="F31" s="83">
        <v>3</v>
      </c>
      <c r="G31" s="82"/>
      <c r="H31" s="84"/>
      <c r="I31" s="84"/>
      <c r="J31" s="84"/>
      <c r="K31" s="84"/>
      <c r="L31" s="82"/>
      <c r="M31" s="84"/>
      <c r="N31" s="84"/>
      <c r="O31" s="84"/>
      <c r="P31" s="84"/>
      <c r="Q31" s="55"/>
      <c r="R31" s="56"/>
      <c r="S31" s="56"/>
      <c r="T31" s="56"/>
      <c r="U31" s="5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</row>
    <row r="32" spans="1:62" s="46" customFormat="1" ht="15" customHeight="1">
      <c r="A32" s="199" t="s">
        <v>129</v>
      </c>
      <c r="B32" s="82" t="s">
        <v>130</v>
      </c>
      <c r="C32" s="84"/>
      <c r="D32" s="84"/>
      <c r="E32" s="83">
        <v>2</v>
      </c>
      <c r="F32" s="83">
        <v>3</v>
      </c>
      <c r="G32" s="82" t="s">
        <v>131</v>
      </c>
      <c r="H32" s="83">
        <v>3</v>
      </c>
      <c r="I32" s="83">
        <v>3</v>
      </c>
      <c r="J32" s="84"/>
      <c r="K32" s="84"/>
      <c r="L32" s="82" t="s">
        <v>73</v>
      </c>
      <c r="M32" s="83">
        <v>2</v>
      </c>
      <c r="N32" s="83">
        <v>3</v>
      </c>
      <c r="O32" s="84"/>
      <c r="P32" s="84"/>
      <c r="Q32" s="60"/>
      <c r="R32" s="61"/>
      <c r="S32" s="61"/>
      <c r="T32" s="61"/>
      <c r="U32" s="61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</row>
    <row r="33" spans="1:62" s="46" customFormat="1" ht="15" customHeight="1">
      <c r="A33" s="200"/>
      <c r="B33" s="82"/>
      <c r="C33" s="84"/>
      <c r="D33" s="84"/>
      <c r="E33" s="84"/>
      <c r="F33" s="84"/>
      <c r="G33" s="82" t="s">
        <v>132</v>
      </c>
      <c r="H33" s="84"/>
      <c r="I33" s="84"/>
      <c r="J33" s="83">
        <v>3</v>
      </c>
      <c r="K33" s="83">
        <v>3</v>
      </c>
      <c r="L33" s="82" t="s">
        <v>133</v>
      </c>
      <c r="M33" s="83">
        <v>2</v>
      </c>
      <c r="N33" s="83">
        <v>3</v>
      </c>
      <c r="O33" s="84"/>
      <c r="P33" s="84"/>
      <c r="Q33" s="44"/>
      <c r="R33" s="53"/>
      <c r="S33" s="53"/>
      <c r="T33" s="53"/>
      <c r="U33" s="53"/>
      <c r="V33" s="37"/>
      <c r="W33" s="37"/>
      <c r="X33" s="30"/>
      <c r="Y33" s="30"/>
      <c r="Z33" s="30"/>
      <c r="AA33" s="30"/>
      <c r="AB33" s="3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46" customFormat="1" ht="15" customHeight="1">
      <c r="A34" s="200"/>
      <c r="B34" s="82"/>
      <c r="C34" s="84"/>
      <c r="D34" s="84"/>
      <c r="E34" s="84"/>
      <c r="F34" s="84"/>
      <c r="G34" s="82" t="s">
        <v>134</v>
      </c>
      <c r="H34" s="84"/>
      <c r="I34" s="84"/>
      <c r="J34" s="83">
        <v>2</v>
      </c>
      <c r="K34" s="83">
        <v>3</v>
      </c>
      <c r="L34" s="82" t="s">
        <v>135</v>
      </c>
      <c r="M34" s="84"/>
      <c r="N34" s="84"/>
      <c r="O34" s="83">
        <v>2</v>
      </c>
      <c r="P34" s="83">
        <v>3</v>
      </c>
      <c r="Q34" s="55"/>
      <c r="R34" s="56"/>
      <c r="S34" s="56"/>
      <c r="T34" s="56"/>
      <c r="U34" s="56"/>
      <c r="V34" s="37"/>
      <c r="W34" s="37"/>
      <c r="X34" s="30"/>
      <c r="Y34" s="30"/>
      <c r="Z34" s="30"/>
      <c r="AA34" s="30"/>
      <c r="AB34" s="3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  <row r="35" spans="1:62" s="46" customFormat="1" ht="15" customHeight="1">
      <c r="A35" s="200"/>
      <c r="B35" s="82"/>
      <c r="C35" s="84"/>
      <c r="D35" s="84"/>
      <c r="E35" s="84"/>
      <c r="F35" s="84"/>
      <c r="G35" s="82"/>
      <c r="H35" s="84"/>
      <c r="I35" s="84"/>
      <c r="J35" s="84"/>
      <c r="K35" s="84"/>
      <c r="L35" s="82" t="s">
        <v>136</v>
      </c>
      <c r="M35" s="84"/>
      <c r="N35" s="84"/>
      <c r="O35" s="83">
        <v>2</v>
      </c>
      <c r="P35" s="83">
        <v>3</v>
      </c>
      <c r="Q35" s="62"/>
      <c r="R35" s="63"/>
      <c r="S35" s="63"/>
      <c r="T35" s="63"/>
      <c r="U35" s="63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</row>
    <row r="36" spans="1:62" s="46" customFormat="1" ht="15" customHeight="1">
      <c r="A36" s="200"/>
      <c r="B36" s="64" t="s">
        <v>18</v>
      </c>
      <c r="C36" s="65">
        <f>SUM(C24:C32)</f>
        <v>10</v>
      </c>
      <c r="D36" s="65">
        <f>SUM(D24:D32)</f>
        <v>12</v>
      </c>
      <c r="E36" s="65">
        <f>SUM(E28:E33)</f>
        <v>10</v>
      </c>
      <c r="F36" s="65">
        <f>SUM(F28:F33)</f>
        <v>14</v>
      </c>
      <c r="G36" s="64" t="s">
        <v>120</v>
      </c>
      <c r="H36" s="65">
        <f>SUM(H24:H33)</f>
        <v>11</v>
      </c>
      <c r="I36" s="65">
        <f>SUM(I24:I33)</f>
        <v>15</v>
      </c>
      <c r="J36" s="65">
        <f>SUM(J27:J35)</f>
        <v>13</v>
      </c>
      <c r="K36" s="65">
        <f>SUM(K27:K35)</f>
        <v>15</v>
      </c>
      <c r="L36" s="64" t="s">
        <v>18</v>
      </c>
      <c r="M36" s="65">
        <f>SUM(M24:M33)</f>
        <v>12</v>
      </c>
      <c r="N36" s="65">
        <f>SUM(N24:N33)</f>
        <v>17</v>
      </c>
      <c r="O36" s="65">
        <f>SUM(O27:O35)</f>
        <v>11</v>
      </c>
      <c r="P36" s="65">
        <f>SUM(P27:P35)</f>
        <v>14</v>
      </c>
      <c r="Q36" s="64" t="s">
        <v>18</v>
      </c>
      <c r="R36" s="64">
        <f>R24+R25+R26+R27+R28+R29+R30+R31+R33+R35</f>
        <v>0</v>
      </c>
      <c r="S36" s="64">
        <f t="shared" ref="S36:U36" si="12">S24+S25+S26+S27+S28+S29+S30+S31+S33+S35</f>
        <v>0</v>
      </c>
      <c r="T36" s="64">
        <f t="shared" si="12"/>
        <v>0</v>
      </c>
      <c r="U36" s="64">
        <f t="shared" si="12"/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1:62" s="46" customFormat="1" ht="15" customHeight="1">
      <c r="A37" s="201"/>
      <c r="B37" s="66" t="s">
        <v>19</v>
      </c>
      <c r="C37" s="211">
        <f>C36+E36+H36+J36+M36+O36+R36+T36</f>
        <v>67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37"/>
      <c r="W37" s="37"/>
      <c r="X37" s="30"/>
      <c r="Y37" s="30"/>
      <c r="Z37" s="30"/>
      <c r="AA37" s="30"/>
      <c r="AB37" s="3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</row>
    <row r="38" spans="1:62" s="46" customFormat="1" ht="15" customHeight="1">
      <c r="A38" s="196" t="s">
        <v>137</v>
      </c>
      <c r="B38" s="69" t="s">
        <v>69</v>
      </c>
      <c r="C38" s="45"/>
      <c r="D38" s="45"/>
      <c r="E38" s="45">
        <v>3</v>
      </c>
      <c r="F38" s="45">
        <v>3</v>
      </c>
      <c r="G38" s="69" t="s">
        <v>70</v>
      </c>
      <c r="H38" s="71">
        <v>3</v>
      </c>
      <c r="I38" s="71">
        <v>3</v>
      </c>
      <c r="J38" s="45"/>
      <c r="K38" s="45"/>
      <c r="L38" s="48" t="s">
        <v>707</v>
      </c>
      <c r="M38" s="49">
        <v>3</v>
      </c>
      <c r="N38" s="49">
        <v>3</v>
      </c>
      <c r="O38" s="49"/>
      <c r="P38" s="49"/>
      <c r="Q38" s="48" t="s">
        <v>71</v>
      </c>
      <c r="R38" s="49">
        <v>3</v>
      </c>
      <c r="S38" s="49">
        <v>3</v>
      </c>
      <c r="T38" s="49"/>
      <c r="U38" s="49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1:62" s="46" customFormat="1" ht="15" customHeight="1">
      <c r="A39" s="197"/>
      <c r="B39" s="69" t="s">
        <v>72</v>
      </c>
      <c r="C39" s="45"/>
      <c r="D39" s="45"/>
      <c r="E39" s="71">
        <v>3</v>
      </c>
      <c r="F39" s="71">
        <v>3</v>
      </c>
      <c r="G39" s="67" t="s">
        <v>138</v>
      </c>
      <c r="H39" s="68">
        <v>3</v>
      </c>
      <c r="I39" s="68">
        <v>3</v>
      </c>
      <c r="J39" s="45"/>
      <c r="K39" s="45"/>
      <c r="L39" s="48" t="s">
        <v>74</v>
      </c>
      <c r="M39" s="49">
        <v>3</v>
      </c>
      <c r="N39" s="49">
        <v>3</v>
      </c>
      <c r="O39" s="49"/>
      <c r="P39" s="49"/>
      <c r="Q39" s="48" t="s">
        <v>75</v>
      </c>
      <c r="R39" s="49">
        <v>3</v>
      </c>
      <c r="S39" s="49">
        <v>3</v>
      </c>
      <c r="T39" s="49"/>
      <c r="U39" s="49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1:62" s="46" customFormat="1" ht="15" customHeight="1">
      <c r="A40" s="197"/>
      <c r="B40" s="69" t="s">
        <v>139</v>
      </c>
      <c r="C40" s="45"/>
      <c r="D40" s="45"/>
      <c r="E40" s="45">
        <v>3</v>
      </c>
      <c r="F40" s="45">
        <v>3</v>
      </c>
      <c r="G40" s="69" t="s">
        <v>78</v>
      </c>
      <c r="H40" s="45"/>
      <c r="I40" s="45"/>
      <c r="J40" s="45">
        <v>3</v>
      </c>
      <c r="K40" s="45">
        <v>3</v>
      </c>
      <c r="L40" s="48" t="s">
        <v>79</v>
      </c>
      <c r="M40" s="49">
        <v>3</v>
      </c>
      <c r="N40" s="49">
        <v>3</v>
      </c>
      <c r="O40" s="49"/>
      <c r="P40" s="49"/>
      <c r="Q40" s="48" t="s">
        <v>80</v>
      </c>
      <c r="R40" s="49">
        <v>3</v>
      </c>
      <c r="S40" s="49">
        <v>3</v>
      </c>
      <c r="T40" s="49"/>
      <c r="U40" s="49"/>
      <c r="V40" s="37"/>
      <c r="W40" s="37"/>
      <c r="X40" s="30"/>
      <c r="Y40" s="30"/>
      <c r="Z40" s="30"/>
      <c r="AA40" s="30"/>
      <c r="AB40" s="30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</row>
    <row r="41" spans="1:62" s="46" customFormat="1" ht="15" customHeight="1">
      <c r="A41" s="197"/>
      <c r="B41" s="67" t="s">
        <v>140</v>
      </c>
      <c r="C41" s="68">
        <v>9</v>
      </c>
      <c r="D41" s="68" t="s">
        <v>141</v>
      </c>
      <c r="E41" s="45">
        <v>9</v>
      </c>
      <c r="F41" s="45" t="s">
        <v>142</v>
      </c>
      <c r="G41" s="69" t="s">
        <v>82</v>
      </c>
      <c r="H41" s="45"/>
      <c r="I41" s="45"/>
      <c r="J41" s="45">
        <v>3</v>
      </c>
      <c r="K41" s="45">
        <v>3</v>
      </c>
      <c r="L41" s="48" t="s">
        <v>83</v>
      </c>
      <c r="M41" s="49">
        <v>3</v>
      </c>
      <c r="N41" s="49">
        <v>3</v>
      </c>
      <c r="O41" s="49"/>
      <c r="P41" s="49"/>
      <c r="Q41" s="48" t="s">
        <v>84</v>
      </c>
      <c r="R41" s="49">
        <v>3</v>
      </c>
      <c r="S41" s="49">
        <v>3</v>
      </c>
      <c r="T41" s="49"/>
      <c r="U41" s="49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</row>
    <row r="42" spans="1:62" s="46" customFormat="1" ht="15" customHeight="1">
      <c r="A42" s="197"/>
      <c r="B42" s="67"/>
      <c r="C42" s="68"/>
      <c r="D42" s="68"/>
      <c r="E42" s="45"/>
      <c r="F42" s="45"/>
      <c r="G42" s="69"/>
      <c r="H42" s="45"/>
      <c r="I42" s="45"/>
      <c r="J42" s="71"/>
      <c r="K42" s="71"/>
      <c r="L42" s="48" t="s">
        <v>86</v>
      </c>
      <c r="M42" s="49">
        <v>3</v>
      </c>
      <c r="N42" s="49">
        <v>3</v>
      </c>
      <c r="O42" s="49"/>
      <c r="P42" s="49"/>
      <c r="Q42" s="48" t="s">
        <v>706</v>
      </c>
      <c r="R42" s="49">
        <v>9</v>
      </c>
      <c r="S42" s="49" t="s">
        <v>89</v>
      </c>
      <c r="T42" s="49"/>
      <c r="U42" s="49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s="46" customFormat="1" ht="15" customHeight="1">
      <c r="A43" s="197"/>
      <c r="B43" s="69"/>
      <c r="C43" s="45"/>
      <c r="D43" s="45"/>
      <c r="E43" s="45"/>
      <c r="F43" s="45"/>
      <c r="G43" s="67"/>
      <c r="H43" s="68"/>
      <c r="I43" s="68"/>
      <c r="J43" s="45"/>
      <c r="K43" s="45"/>
      <c r="L43" s="67" t="s">
        <v>88</v>
      </c>
      <c r="M43" s="72">
        <v>3</v>
      </c>
      <c r="N43" s="72">
        <v>3</v>
      </c>
      <c r="O43" s="49"/>
      <c r="P43" s="49"/>
      <c r="Q43" s="48" t="s">
        <v>91</v>
      </c>
      <c r="R43" s="49"/>
      <c r="S43" s="49"/>
      <c r="T43" s="49">
        <v>3</v>
      </c>
      <c r="U43" s="49">
        <v>3</v>
      </c>
      <c r="V43" s="37"/>
      <c r="W43" s="37"/>
      <c r="X43" s="30"/>
      <c r="Y43" s="30"/>
      <c r="Z43" s="30"/>
      <c r="AA43" s="30"/>
      <c r="AB43" s="3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s="46" customFormat="1" ht="15" customHeight="1">
      <c r="A44" s="197"/>
      <c r="B44" s="69"/>
      <c r="C44" s="45"/>
      <c r="D44" s="45"/>
      <c r="E44" s="45"/>
      <c r="F44" s="45"/>
      <c r="G44" s="85"/>
      <c r="H44" s="53"/>
      <c r="I44" s="53"/>
      <c r="J44" s="53"/>
      <c r="K44" s="53"/>
      <c r="L44" s="48" t="s">
        <v>87</v>
      </c>
      <c r="M44" s="49">
        <v>3</v>
      </c>
      <c r="N44" s="49">
        <v>3</v>
      </c>
      <c r="O44" s="49"/>
      <c r="P44" s="49"/>
      <c r="Q44" s="48" t="s">
        <v>93</v>
      </c>
      <c r="R44" s="49"/>
      <c r="S44" s="49"/>
      <c r="T44" s="49">
        <v>9</v>
      </c>
      <c r="U44" s="49" t="s">
        <v>89</v>
      </c>
      <c r="V44" s="37"/>
      <c r="W44" s="37"/>
      <c r="X44" s="30"/>
      <c r="Y44" s="30"/>
      <c r="Z44" s="30"/>
      <c r="AA44" s="30"/>
      <c r="AB44" s="30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s="46" customFormat="1" ht="15" customHeight="1">
      <c r="A45" s="197"/>
      <c r="B45" s="69"/>
      <c r="C45" s="45"/>
      <c r="D45" s="45"/>
      <c r="E45" s="45"/>
      <c r="F45" s="45"/>
      <c r="G45" s="67"/>
      <c r="H45" s="67"/>
      <c r="I45" s="67"/>
      <c r="J45" s="53"/>
      <c r="K45" s="53"/>
      <c r="L45" s="48" t="s">
        <v>90</v>
      </c>
      <c r="M45" s="49"/>
      <c r="N45" s="49"/>
      <c r="O45" s="49">
        <v>3</v>
      </c>
      <c r="P45" s="49">
        <v>3</v>
      </c>
      <c r="Q45" s="48" t="s">
        <v>95</v>
      </c>
      <c r="R45" s="49"/>
      <c r="S45" s="49"/>
      <c r="T45" s="49">
        <v>3</v>
      </c>
      <c r="U45" s="49">
        <v>3</v>
      </c>
      <c r="V45" s="37"/>
      <c r="W45" s="37"/>
      <c r="X45" s="30"/>
      <c r="Y45" s="30"/>
      <c r="Z45" s="30"/>
      <c r="AA45" s="30"/>
      <c r="AB45" s="30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</row>
    <row r="46" spans="1:62" s="46" customFormat="1" ht="15" customHeight="1">
      <c r="A46" s="197"/>
      <c r="B46" s="69"/>
      <c r="C46" s="45"/>
      <c r="D46" s="45"/>
      <c r="E46" s="45"/>
      <c r="F46" s="45"/>
      <c r="G46" s="69"/>
      <c r="H46" s="45"/>
      <c r="I46" s="45"/>
      <c r="J46" s="45"/>
      <c r="K46" s="45"/>
      <c r="L46" s="48" t="s">
        <v>92</v>
      </c>
      <c r="M46" s="49"/>
      <c r="N46" s="49"/>
      <c r="O46" s="49">
        <v>3</v>
      </c>
      <c r="P46" s="49">
        <v>3</v>
      </c>
      <c r="Q46" s="48" t="s">
        <v>97</v>
      </c>
      <c r="R46" s="49"/>
      <c r="S46" s="49"/>
      <c r="T46" s="49">
        <v>3</v>
      </c>
      <c r="U46" s="49">
        <v>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</row>
    <row r="47" spans="1:62" s="46" customFormat="1" ht="15" customHeight="1">
      <c r="A47" s="197"/>
      <c r="B47" s="69"/>
      <c r="C47" s="45"/>
      <c r="D47" s="45"/>
      <c r="E47" s="45"/>
      <c r="F47" s="45"/>
      <c r="G47" s="69"/>
      <c r="H47" s="45"/>
      <c r="I47" s="45"/>
      <c r="J47" s="45"/>
      <c r="K47" s="45"/>
      <c r="L47" s="48" t="s">
        <v>94</v>
      </c>
      <c r="M47" s="49"/>
      <c r="N47" s="49"/>
      <c r="O47" s="49">
        <v>3</v>
      </c>
      <c r="P47" s="49">
        <v>3</v>
      </c>
      <c r="Q47" s="48" t="s">
        <v>99</v>
      </c>
      <c r="R47" s="49"/>
      <c r="S47" s="49"/>
      <c r="T47" s="49">
        <v>3</v>
      </c>
      <c r="U47" s="49">
        <v>3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1:62" s="46" customFormat="1" ht="15" customHeight="1">
      <c r="A48" s="197"/>
      <c r="B48" s="69"/>
      <c r="C48" s="45"/>
      <c r="D48" s="45"/>
      <c r="E48" s="45"/>
      <c r="F48" s="45"/>
      <c r="G48" s="69"/>
      <c r="H48" s="45"/>
      <c r="I48" s="45"/>
      <c r="J48" s="45"/>
      <c r="K48" s="45"/>
      <c r="L48" s="48" t="s">
        <v>96</v>
      </c>
      <c r="M48" s="49"/>
      <c r="N48" s="49"/>
      <c r="O48" s="49">
        <v>3</v>
      </c>
      <c r="P48" s="49" t="s">
        <v>89</v>
      </c>
      <c r="Q48" s="48"/>
      <c r="R48" s="49"/>
      <c r="S48" s="49"/>
      <c r="T48" s="49"/>
      <c r="U48" s="49"/>
      <c r="V48" s="37"/>
      <c r="W48" s="37"/>
      <c r="X48" s="30"/>
      <c r="Y48" s="30"/>
      <c r="Z48" s="30"/>
      <c r="AA48" s="30"/>
      <c r="AB48" s="30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s="46" customFormat="1" ht="15" customHeight="1">
      <c r="A49" s="19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48" t="s">
        <v>98</v>
      </c>
      <c r="M49" s="49"/>
      <c r="N49" s="49"/>
      <c r="O49" s="49">
        <v>3</v>
      </c>
      <c r="P49" s="49">
        <v>3</v>
      </c>
      <c r="Q49" s="48"/>
      <c r="R49" s="49"/>
      <c r="S49" s="49"/>
      <c r="T49" s="49"/>
      <c r="U49" s="49"/>
      <c r="V49" s="37"/>
      <c r="W49" s="37"/>
      <c r="X49" s="37"/>
      <c r="Y49" s="37"/>
      <c r="Z49" s="30"/>
      <c r="AA49" s="30"/>
      <c r="AB49" s="3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:62" s="46" customFormat="1" ht="15" customHeight="1">
      <c r="A50" s="197"/>
      <c r="B50" s="76" t="s">
        <v>18</v>
      </c>
      <c r="C50" s="76">
        <f>SUM(C41)</f>
        <v>9</v>
      </c>
      <c r="D50" s="76">
        <f t="shared" ref="D50" si="13">D43+D46+D47+D48+D49</f>
        <v>0</v>
      </c>
      <c r="E50" s="76">
        <f>SUM(E38:E41)</f>
        <v>18</v>
      </c>
      <c r="F50" s="76">
        <f>SUM(F38:F41)</f>
        <v>9</v>
      </c>
      <c r="G50" s="76" t="s">
        <v>18</v>
      </c>
      <c r="H50" s="77">
        <f>SUM(H38:H42)</f>
        <v>6</v>
      </c>
      <c r="I50" s="77">
        <f>SUM(I38:I42)</f>
        <v>6</v>
      </c>
      <c r="J50" s="77">
        <f>SUM(J40:J41)</f>
        <v>6</v>
      </c>
      <c r="K50" s="77">
        <f>SUM(K40:K41)</f>
        <v>6</v>
      </c>
      <c r="L50" s="76" t="s">
        <v>18</v>
      </c>
      <c r="M50" s="77">
        <f>SUM(M38:M48)</f>
        <v>21</v>
      </c>
      <c r="N50" s="77">
        <f>SUM(N38:N48)</f>
        <v>21</v>
      </c>
      <c r="O50" s="77">
        <f>SUM(O44:O49)</f>
        <v>15</v>
      </c>
      <c r="P50" s="77">
        <f>SUM(P44:P49)</f>
        <v>12</v>
      </c>
      <c r="Q50" s="76" t="s">
        <v>18</v>
      </c>
      <c r="R50" s="77">
        <f>SUM(R38:R43)</f>
        <v>21</v>
      </c>
      <c r="S50" s="77">
        <f>SUM(S38:S43)</f>
        <v>12</v>
      </c>
      <c r="T50" s="77">
        <f>SUM(T38:T49)</f>
        <v>21</v>
      </c>
      <c r="U50" s="77">
        <f>SUM(U38:U49)</f>
        <v>12</v>
      </c>
      <c r="V50" s="37"/>
      <c r="W50" s="37"/>
      <c r="X50" s="37"/>
      <c r="Y50" s="37"/>
      <c r="Z50" s="30"/>
      <c r="AA50" s="30"/>
      <c r="AB50" s="30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s="46" customFormat="1" ht="15" customHeight="1">
      <c r="A51" s="198"/>
      <c r="B51" s="66" t="s">
        <v>19</v>
      </c>
      <c r="C51" s="205">
        <f>C50+E50+H50+J50+M50+O50+R50+T50</f>
        <v>117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7"/>
      <c r="V51" s="37"/>
      <c r="W51" s="37"/>
      <c r="X51" s="37"/>
      <c r="Y51" s="37"/>
      <c r="Z51" s="30"/>
      <c r="AA51" s="30"/>
      <c r="AB51" s="30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</row>
    <row r="52" spans="1:62" ht="15" customHeight="1">
      <c r="A52" s="192" t="s">
        <v>143</v>
      </c>
      <c r="B52" s="220" t="s">
        <v>144</v>
      </c>
      <c r="C52" s="220"/>
      <c r="D52" s="220"/>
      <c r="E52" s="220"/>
      <c r="F52" s="220"/>
      <c r="G52" s="214" t="s">
        <v>679</v>
      </c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5"/>
      <c r="V52" s="37"/>
      <c r="W52" s="37"/>
      <c r="Z52" s="78"/>
      <c r="AA52" s="30"/>
      <c r="AB52" s="30"/>
      <c r="AC52" s="37"/>
      <c r="AD52" s="37"/>
      <c r="AE52" s="37"/>
      <c r="AF52" s="37"/>
      <c r="AH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C52" s="37"/>
      <c r="BD52" s="37"/>
      <c r="BE52" s="37"/>
      <c r="BF52" s="37"/>
      <c r="BG52" s="37"/>
      <c r="BH52" s="37"/>
      <c r="BJ52" s="37"/>
    </row>
    <row r="53" spans="1:62" ht="15" customHeight="1">
      <c r="A53" s="192"/>
      <c r="B53" s="220" t="s">
        <v>692</v>
      </c>
      <c r="C53" s="220"/>
      <c r="D53" s="220"/>
      <c r="E53" s="220"/>
      <c r="F53" s="220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7"/>
      <c r="V53" s="37"/>
      <c r="Z53" s="30"/>
      <c r="AA53" s="30"/>
      <c r="AB53" s="30"/>
      <c r="AC53" s="37"/>
      <c r="AE53" s="37"/>
      <c r="AF53" s="37"/>
      <c r="AH53" s="37"/>
      <c r="AK53" s="37"/>
      <c r="AL53" s="37"/>
      <c r="AM53" s="37"/>
      <c r="AN53" s="37"/>
      <c r="AP53" s="37"/>
      <c r="AR53" s="37"/>
      <c r="AW53" s="37"/>
      <c r="AY53" s="37"/>
      <c r="BA53" s="37"/>
      <c r="BF53" s="37"/>
      <c r="BG53" s="37"/>
      <c r="BH53" s="37"/>
      <c r="BJ53" s="37"/>
    </row>
    <row r="54" spans="1:62" ht="15" customHeight="1">
      <c r="A54" s="192"/>
      <c r="B54" s="220" t="s">
        <v>693</v>
      </c>
      <c r="C54" s="220"/>
      <c r="D54" s="220"/>
      <c r="E54" s="220"/>
      <c r="F54" s="220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7"/>
      <c r="V54" s="37"/>
      <c r="Z54" s="30"/>
      <c r="AA54" s="30"/>
      <c r="AB54" s="30"/>
      <c r="AE54" s="37"/>
      <c r="AF54" s="37"/>
      <c r="AN54" s="37"/>
      <c r="BJ54" s="37"/>
    </row>
    <row r="55" spans="1:62" ht="15" customHeight="1">
      <c r="A55" s="192"/>
      <c r="B55" s="220" t="s">
        <v>145</v>
      </c>
      <c r="C55" s="220"/>
      <c r="D55" s="220"/>
      <c r="E55" s="220"/>
      <c r="F55" s="220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7"/>
      <c r="AA55" s="30"/>
      <c r="AB55" s="30"/>
      <c r="AE55" s="37"/>
    </row>
    <row r="56" spans="1:62" ht="15" customHeight="1">
      <c r="A56" s="192"/>
      <c r="B56" s="220" t="s">
        <v>146</v>
      </c>
      <c r="C56" s="220"/>
      <c r="D56" s="220"/>
      <c r="E56" s="220"/>
      <c r="F56" s="220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7"/>
      <c r="AA56" s="30"/>
    </row>
    <row r="57" spans="1:62" ht="15" customHeight="1">
      <c r="A57" s="192"/>
      <c r="B57" s="220" t="s">
        <v>147</v>
      </c>
      <c r="C57" s="220"/>
      <c r="D57" s="220"/>
      <c r="E57" s="220"/>
      <c r="F57" s="220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7"/>
      <c r="AA57" s="30"/>
    </row>
    <row r="58" spans="1:62">
      <c r="A58" s="192"/>
      <c r="B58" s="220" t="s">
        <v>148</v>
      </c>
      <c r="C58" s="220"/>
      <c r="D58" s="220"/>
      <c r="E58" s="220"/>
      <c r="F58" s="220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9"/>
    </row>
  </sheetData>
  <mergeCells count="43"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38:A51"/>
    <mergeCell ref="C51:U51"/>
    <mergeCell ref="A6:A12"/>
    <mergeCell ref="C11:U11"/>
    <mergeCell ref="B12:U12"/>
    <mergeCell ref="A13:A17"/>
    <mergeCell ref="C17:U17"/>
    <mergeCell ref="A18:A19"/>
    <mergeCell ref="B18:U18"/>
    <mergeCell ref="C19:U19"/>
    <mergeCell ref="A20:A23"/>
    <mergeCell ref="C23:U23"/>
    <mergeCell ref="A24:A31"/>
    <mergeCell ref="A32:A37"/>
    <mergeCell ref="C37:U37"/>
    <mergeCell ref="A52:A58"/>
    <mergeCell ref="B52:F52"/>
    <mergeCell ref="G52:U58"/>
    <mergeCell ref="B53:F53"/>
    <mergeCell ref="B54:F54"/>
    <mergeCell ref="B55:F55"/>
    <mergeCell ref="B56:F56"/>
    <mergeCell ref="B57:F57"/>
    <mergeCell ref="B58:F58"/>
  </mergeCells>
  <phoneticPr fontId="7" type="noConversion"/>
  <printOptions horizontalCentered="1"/>
  <pageMargins left="0" right="0" top="0" bottom="0" header="0.39370078740157483" footer="0.3937007874015748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8"/>
  <sheetViews>
    <sheetView view="pageBreakPreview" topLeftCell="A19" zoomScaleNormal="100" zoomScaleSheetLayoutView="100" workbookViewId="0">
      <selection activeCell="T50" sqref="T50:U50"/>
    </sheetView>
  </sheetViews>
  <sheetFormatPr defaultColWidth="9" defaultRowHeight="15.75"/>
  <cols>
    <col min="1" max="1" width="3.125" style="79" customWidth="1"/>
    <col min="2" max="2" width="18.625" style="80" customWidth="1"/>
    <col min="3" max="6" width="3.125" style="81" customWidth="1"/>
    <col min="7" max="7" width="18.625" style="80" customWidth="1"/>
    <col min="8" max="11" width="3.125" style="81" customWidth="1"/>
    <col min="12" max="12" width="18.625" style="80" customWidth="1"/>
    <col min="13" max="16" width="3.125" style="81" customWidth="1"/>
    <col min="17" max="17" width="18.625" style="80" customWidth="1"/>
    <col min="18" max="21" width="3.125" style="81" customWidth="1"/>
    <col min="22" max="16384" width="9" style="1"/>
  </cols>
  <sheetData>
    <row r="1" spans="1:22" ht="30" customHeight="1">
      <c r="A1" s="193" t="s">
        <v>694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s="3" customFormat="1" ht="30" customHeight="1">
      <c r="A2" s="194" t="s">
        <v>704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2"/>
    </row>
    <row r="3" spans="1:22">
      <c r="A3" s="192" t="s">
        <v>0</v>
      </c>
      <c r="B3" s="195" t="s">
        <v>1</v>
      </c>
      <c r="C3" s="192" t="s">
        <v>2</v>
      </c>
      <c r="D3" s="192"/>
      <c r="E3" s="192"/>
      <c r="F3" s="192"/>
      <c r="G3" s="195" t="s">
        <v>3</v>
      </c>
      <c r="H3" s="192" t="s">
        <v>4</v>
      </c>
      <c r="I3" s="192"/>
      <c r="J3" s="192"/>
      <c r="K3" s="192"/>
      <c r="L3" s="195" t="s">
        <v>3</v>
      </c>
      <c r="M3" s="192" t="s">
        <v>5</v>
      </c>
      <c r="N3" s="192"/>
      <c r="O3" s="192"/>
      <c r="P3" s="192"/>
      <c r="Q3" s="195" t="s">
        <v>3</v>
      </c>
      <c r="R3" s="192" t="s">
        <v>6</v>
      </c>
      <c r="S3" s="192"/>
      <c r="T3" s="192"/>
      <c r="U3" s="192"/>
    </row>
    <row r="4" spans="1:22">
      <c r="A4" s="192"/>
      <c r="B4" s="195"/>
      <c r="C4" s="192" t="s">
        <v>7</v>
      </c>
      <c r="D4" s="192"/>
      <c r="E4" s="192" t="s">
        <v>8</v>
      </c>
      <c r="F4" s="192"/>
      <c r="G4" s="195"/>
      <c r="H4" s="192" t="s">
        <v>7</v>
      </c>
      <c r="I4" s="192"/>
      <c r="J4" s="192" t="s">
        <v>8</v>
      </c>
      <c r="K4" s="192"/>
      <c r="L4" s="195"/>
      <c r="M4" s="192" t="s">
        <v>7</v>
      </c>
      <c r="N4" s="192"/>
      <c r="O4" s="192" t="s">
        <v>8</v>
      </c>
      <c r="P4" s="192"/>
      <c r="Q4" s="195"/>
      <c r="R4" s="192" t="s">
        <v>7</v>
      </c>
      <c r="S4" s="192"/>
      <c r="T4" s="192" t="s">
        <v>8</v>
      </c>
      <c r="U4" s="192"/>
    </row>
    <row r="5" spans="1:22" s="5" customFormat="1" ht="12" customHeight="1">
      <c r="A5" s="192"/>
      <c r="B5" s="195"/>
      <c r="C5" s="4" t="s">
        <v>9</v>
      </c>
      <c r="D5" s="4" t="s">
        <v>10</v>
      </c>
      <c r="E5" s="4" t="s">
        <v>9</v>
      </c>
      <c r="F5" s="4" t="s">
        <v>10</v>
      </c>
      <c r="G5" s="195"/>
      <c r="H5" s="4" t="s">
        <v>9</v>
      </c>
      <c r="I5" s="4" t="s">
        <v>10</v>
      </c>
      <c r="J5" s="4" t="s">
        <v>9</v>
      </c>
      <c r="K5" s="4" t="s">
        <v>10</v>
      </c>
      <c r="L5" s="195"/>
      <c r="M5" s="4" t="s">
        <v>9</v>
      </c>
      <c r="N5" s="4" t="s">
        <v>10</v>
      </c>
      <c r="O5" s="4" t="s">
        <v>9</v>
      </c>
      <c r="P5" s="4" t="s">
        <v>10</v>
      </c>
      <c r="Q5" s="195"/>
      <c r="R5" s="4" t="s">
        <v>9</v>
      </c>
      <c r="S5" s="4" t="s">
        <v>10</v>
      </c>
      <c r="T5" s="4" t="s">
        <v>9</v>
      </c>
      <c r="U5" s="4" t="s">
        <v>10</v>
      </c>
    </row>
    <row r="6" spans="1:22" s="11" customFormat="1" ht="15" customHeight="1">
      <c r="A6" s="192" t="s">
        <v>11</v>
      </c>
      <c r="B6" s="6" t="s">
        <v>12</v>
      </c>
      <c r="C6" s="7">
        <v>2</v>
      </c>
      <c r="D6" s="7">
        <v>2</v>
      </c>
      <c r="E6" s="8"/>
      <c r="F6" s="8"/>
      <c r="G6" s="6" t="s">
        <v>13</v>
      </c>
      <c r="H6" s="7">
        <v>2</v>
      </c>
      <c r="I6" s="7">
        <v>2</v>
      </c>
      <c r="J6" s="8"/>
      <c r="K6" s="8"/>
      <c r="L6" s="9"/>
      <c r="M6" s="10"/>
      <c r="N6" s="10"/>
      <c r="O6" s="10"/>
      <c r="P6" s="10"/>
      <c r="Q6" s="9"/>
      <c r="R6" s="10"/>
      <c r="S6" s="10"/>
      <c r="T6" s="10"/>
      <c r="U6" s="10"/>
    </row>
    <row r="7" spans="1:22" s="11" customFormat="1" ht="15" customHeight="1">
      <c r="A7" s="192"/>
      <c r="B7" s="6" t="s">
        <v>14</v>
      </c>
      <c r="C7" s="8"/>
      <c r="D7" s="8"/>
      <c r="E7" s="7">
        <v>2</v>
      </c>
      <c r="F7" s="7">
        <v>2</v>
      </c>
      <c r="G7" s="6" t="s">
        <v>15</v>
      </c>
      <c r="H7" s="7">
        <v>2</v>
      </c>
      <c r="I7" s="7">
        <v>2</v>
      </c>
      <c r="J7" s="7">
        <v>2</v>
      </c>
      <c r="K7" s="7">
        <v>2</v>
      </c>
      <c r="L7" s="9"/>
      <c r="M7" s="10"/>
      <c r="N7" s="10"/>
      <c r="O7" s="10"/>
      <c r="P7" s="10"/>
      <c r="Q7" s="9"/>
      <c r="R7" s="10"/>
      <c r="S7" s="10"/>
      <c r="T7" s="10"/>
      <c r="U7" s="10"/>
    </row>
    <row r="8" spans="1:22" s="11" customFormat="1" ht="15" customHeight="1">
      <c r="A8" s="192"/>
      <c r="B8" s="6" t="s">
        <v>16</v>
      </c>
      <c r="C8" s="7">
        <v>2</v>
      </c>
      <c r="D8" s="7">
        <v>2</v>
      </c>
      <c r="E8" s="8"/>
      <c r="F8" s="8"/>
      <c r="G8" s="12"/>
      <c r="H8" s="8"/>
      <c r="I8" s="8"/>
      <c r="J8" s="8"/>
      <c r="K8" s="8"/>
      <c r="L8" s="9"/>
      <c r="M8" s="10"/>
      <c r="N8" s="10"/>
      <c r="O8" s="10"/>
      <c r="P8" s="10"/>
      <c r="Q8" s="9"/>
      <c r="R8" s="10"/>
      <c r="S8" s="10"/>
      <c r="T8" s="10"/>
      <c r="U8" s="10"/>
    </row>
    <row r="9" spans="1:22" s="11" customFormat="1" ht="15" customHeight="1">
      <c r="A9" s="192"/>
      <c r="B9" s="6" t="s">
        <v>17</v>
      </c>
      <c r="C9" s="8"/>
      <c r="D9" s="8"/>
      <c r="E9" s="7">
        <v>2</v>
      </c>
      <c r="F9" s="7">
        <v>2</v>
      </c>
      <c r="G9" s="12"/>
      <c r="H9" s="8"/>
      <c r="I9" s="8"/>
      <c r="J9" s="8"/>
      <c r="K9" s="8"/>
      <c r="L9" s="9"/>
      <c r="M9" s="10"/>
      <c r="N9" s="10"/>
      <c r="O9" s="10"/>
      <c r="P9" s="10"/>
      <c r="Q9" s="9"/>
      <c r="R9" s="10"/>
      <c r="S9" s="10"/>
      <c r="T9" s="10"/>
      <c r="U9" s="10"/>
    </row>
    <row r="10" spans="1:22" s="15" customFormat="1" ht="15" customHeight="1">
      <c r="A10" s="192"/>
      <c r="B10" s="13" t="s">
        <v>18</v>
      </c>
      <c r="C10" s="14">
        <f>C6+C7+C8+C9</f>
        <v>4</v>
      </c>
      <c r="D10" s="14">
        <f t="shared" ref="D10:F10" si="0">D6+D7+D8+D9</f>
        <v>4</v>
      </c>
      <c r="E10" s="14">
        <f t="shared" si="0"/>
        <v>4</v>
      </c>
      <c r="F10" s="14">
        <f t="shared" si="0"/>
        <v>4</v>
      </c>
      <c r="G10" s="13" t="s">
        <v>18</v>
      </c>
      <c r="H10" s="13">
        <f>H6+H7+H8+H9</f>
        <v>4</v>
      </c>
      <c r="I10" s="13">
        <f t="shared" ref="I10:K10" si="1">I6+I7+I8+I9</f>
        <v>4</v>
      </c>
      <c r="J10" s="13">
        <f t="shared" si="1"/>
        <v>2</v>
      </c>
      <c r="K10" s="13">
        <f t="shared" si="1"/>
        <v>2</v>
      </c>
      <c r="L10" s="13" t="s">
        <v>18</v>
      </c>
      <c r="M10" s="13">
        <f>M6+M7+M8+M9</f>
        <v>0</v>
      </c>
      <c r="N10" s="13">
        <f t="shared" ref="N10:P10" si="2">N6+N7+N8+N9</f>
        <v>0</v>
      </c>
      <c r="O10" s="13">
        <f t="shared" si="2"/>
        <v>0</v>
      </c>
      <c r="P10" s="13">
        <f t="shared" si="2"/>
        <v>0</v>
      </c>
      <c r="Q10" s="13" t="s">
        <v>18</v>
      </c>
      <c r="R10" s="13">
        <f>R6+R7+R8+R9</f>
        <v>0</v>
      </c>
      <c r="S10" s="13">
        <f t="shared" ref="S10:U10" si="3">S6+S7+S8+S9</f>
        <v>0</v>
      </c>
      <c r="T10" s="13">
        <f t="shared" si="3"/>
        <v>0</v>
      </c>
      <c r="U10" s="13">
        <f t="shared" si="3"/>
        <v>0</v>
      </c>
    </row>
    <row r="11" spans="1:22" s="15" customFormat="1" ht="15" customHeight="1">
      <c r="A11" s="192"/>
      <c r="B11" s="16" t="s">
        <v>19</v>
      </c>
      <c r="C11" s="202">
        <f>C10+E10+H10+J10+M10+O10+R10+T10</f>
        <v>14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s="15" customFormat="1" ht="35.1" customHeight="1">
      <c r="A12" s="192"/>
      <c r="B12" s="204" t="s">
        <v>20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 s="11" customFormat="1" ht="15" customHeight="1">
      <c r="A13" s="192" t="s">
        <v>21</v>
      </c>
      <c r="B13" s="17" t="s">
        <v>22</v>
      </c>
      <c r="C13" s="18"/>
      <c r="D13" s="18"/>
      <c r="E13" s="19">
        <v>2</v>
      </c>
      <c r="F13" s="19">
        <v>2</v>
      </c>
      <c r="G13" s="17" t="s">
        <v>24</v>
      </c>
      <c r="H13" s="22"/>
      <c r="I13" s="22"/>
      <c r="J13" s="19">
        <v>2</v>
      </c>
      <c r="K13" s="19">
        <v>2</v>
      </c>
      <c r="L13" s="9"/>
      <c r="M13" s="10"/>
      <c r="N13" s="10"/>
      <c r="O13" s="10"/>
      <c r="P13" s="10"/>
      <c r="Q13" s="9"/>
      <c r="R13" s="10"/>
      <c r="S13" s="10"/>
      <c r="T13" s="10"/>
      <c r="U13" s="10"/>
    </row>
    <row r="14" spans="1:22" s="11" customFormat="1" ht="15" customHeight="1">
      <c r="A14" s="192"/>
      <c r="B14" s="17" t="s">
        <v>23</v>
      </c>
      <c r="C14" s="19">
        <v>0</v>
      </c>
      <c r="D14" s="19">
        <v>1</v>
      </c>
      <c r="E14" s="21">
        <v>0</v>
      </c>
      <c r="F14" s="19">
        <v>1</v>
      </c>
      <c r="G14" s="17"/>
      <c r="H14" s="22"/>
      <c r="I14" s="22"/>
      <c r="J14" s="19"/>
      <c r="K14" s="19"/>
      <c r="L14" s="9"/>
      <c r="M14" s="10"/>
      <c r="N14" s="10"/>
      <c r="O14" s="10"/>
      <c r="P14" s="10"/>
      <c r="Q14" s="9"/>
      <c r="R14" s="10"/>
      <c r="S14" s="10"/>
      <c r="T14" s="10"/>
      <c r="U14" s="10"/>
    </row>
    <row r="15" spans="1:22" s="11" customFormat="1" ht="15" customHeight="1">
      <c r="A15" s="192"/>
      <c r="B15" s="17" t="s">
        <v>25</v>
      </c>
      <c r="C15" s="19">
        <v>2</v>
      </c>
      <c r="D15" s="20">
        <v>2</v>
      </c>
      <c r="E15" s="23"/>
      <c r="F15" s="24"/>
      <c r="G15" s="22"/>
      <c r="H15" s="22"/>
      <c r="I15" s="22"/>
      <c r="J15" s="22"/>
      <c r="K15" s="25"/>
      <c r="L15" s="9"/>
      <c r="M15" s="10"/>
      <c r="N15" s="10"/>
      <c r="O15" s="10"/>
      <c r="P15" s="10"/>
      <c r="Q15" s="9"/>
      <c r="R15" s="10"/>
      <c r="S15" s="10"/>
      <c r="T15" s="10"/>
      <c r="U15" s="10"/>
    </row>
    <row r="16" spans="1:22" s="15" customFormat="1" ht="15" customHeight="1">
      <c r="A16" s="192"/>
      <c r="B16" s="13" t="s">
        <v>18</v>
      </c>
      <c r="C16" s="14">
        <f>C13+C14+C15</f>
        <v>2</v>
      </c>
      <c r="D16" s="14">
        <f t="shared" ref="D16:F16" si="4">D13+D14+D15</f>
        <v>3</v>
      </c>
      <c r="E16" s="14">
        <f t="shared" si="4"/>
        <v>2</v>
      </c>
      <c r="F16" s="14">
        <f t="shared" si="4"/>
        <v>3</v>
      </c>
      <c r="G16" s="13" t="s">
        <v>18</v>
      </c>
      <c r="H16" s="13">
        <f>H13+H14+H15</f>
        <v>0</v>
      </c>
      <c r="I16" s="13">
        <f t="shared" ref="I16:K16" si="5">I13+I14+I15</f>
        <v>0</v>
      </c>
      <c r="J16" s="13">
        <f t="shared" si="5"/>
        <v>2</v>
      </c>
      <c r="K16" s="13">
        <f t="shared" si="5"/>
        <v>2</v>
      </c>
      <c r="L16" s="13" t="s">
        <v>18</v>
      </c>
      <c r="M16" s="13">
        <f>M13+M14+M15</f>
        <v>0</v>
      </c>
      <c r="N16" s="13">
        <f t="shared" ref="N16:P16" si="6">N13+N14+N15</f>
        <v>0</v>
      </c>
      <c r="O16" s="13">
        <f t="shared" si="6"/>
        <v>0</v>
      </c>
      <c r="P16" s="13">
        <f t="shared" si="6"/>
        <v>0</v>
      </c>
      <c r="Q16" s="13" t="s">
        <v>18</v>
      </c>
      <c r="R16" s="13">
        <f>R13+R14+R15</f>
        <v>0</v>
      </c>
      <c r="S16" s="13">
        <f t="shared" ref="S16:U16" si="7">S13+S14+S15</f>
        <v>0</v>
      </c>
      <c r="T16" s="13">
        <f t="shared" si="7"/>
        <v>0</v>
      </c>
      <c r="U16" s="13">
        <f t="shared" si="7"/>
        <v>0</v>
      </c>
    </row>
    <row r="17" spans="1:62" s="15" customFormat="1" ht="15" customHeight="1">
      <c r="A17" s="192"/>
      <c r="B17" s="181" t="s">
        <v>19</v>
      </c>
      <c r="C17" s="202">
        <f>C16+E16+H16+J16+M16+O16+R16+T16</f>
        <v>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62" ht="57" customHeight="1">
      <c r="A18" s="192" t="s">
        <v>26</v>
      </c>
      <c r="B18" s="212" t="s">
        <v>687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62" s="15" customFormat="1" ht="15" customHeight="1">
      <c r="A19" s="192"/>
      <c r="B19" s="181" t="s">
        <v>19</v>
      </c>
      <c r="C19" s="203">
        <v>8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62" s="30" customFormat="1" ht="15" customHeight="1">
      <c r="A20" s="208" t="s">
        <v>27</v>
      </c>
      <c r="B20" s="26" t="s">
        <v>28</v>
      </c>
      <c r="C20" s="27">
        <v>2</v>
      </c>
      <c r="D20" s="27">
        <v>2</v>
      </c>
      <c r="E20" s="27"/>
      <c r="F20" s="27"/>
      <c r="G20" s="28" t="s">
        <v>29</v>
      </c>
      <c r="H20" s="27"/>
      <c r="I20" s="27"/>
      <c r="J20" s="27">
        <v>2</v>
      </c>
      <c r="K20" s="27">
        <v>2</v>
      </c>
      <c r="L20" s="29" t="s">
        <v>30</v>
      </c>
      <c r="M20" s="27">
        <v>2</v>
      </c>
      <c r="N20" s="27">
        <v>2</v>
      </c>
      <c r="O20" s="27"/>
      <c r="P20" s="27"/>
      <c r="Q20" s="29" t="s">
        <v>31</v>
      </c>
      <c r="R20" s="27"/>
      <c r="S20" s="27"/>
      <c r="T20" s="27">
        <v>2</v>
      </c>
      <c r="U20" s="27">
        <v>2</v>
      </c>
    </row>
    <row r="21" spans="1:62" s="30" customFormat="1" ht="15" customHeight="1">
      <c r="A21" s="208"/>
      <c r="B21" s="26"/>
      <c r="C21" s="31"/>
      <c r="D21" s="31"/>
      <c r="E21" s="31"/>
      <c r="F21" s="31"/>
      <c r="G21" s="26"/>
      <c r="H21" s="31"/>
      <c r="I21" s="31"/>
      <c r="J21" s="27"/>
      <c r="K21" s="27"/>
      <c r="L21" s="32"/>
      <c r="M21" s="31"/>
      <c r="N21" s="31"/>
      <c r="O21" s="31"/>
      <c r="P21" s="31"/>
      <c r="Q21" s="32"/>
      <c r="R21" s="31"/>
      <c r="S21" s="31"/>
      <c r="T21" s="31"/>
      <c r="U21" s="31"/>
    </row>
    <row r="22" spans="1:62" s="37" customFormat="1" ht="15" customHeight="1">
      <c r="A22" s="208"/>
      <c r="B22" s="33" t="s">
        <v>32</v>
      </c>
      <c r="C22" s="34">
        <f>C20+C21</f>
        <v>2</v>
      </c>
      <c r="D22" s="34">
        <f t="shared" ref="D22:F22" si="8">D20+D21</f>
        <v>2</v>
      </c>
      <c r="E22" s="34">
        <f t="shared" si="8"/>
        <v>0</v>
      </c>
      <c r="F22" s="34">
        <f t="shared" si="8"/>
        <v>0</v>
      </c>
      <c r="G22" s="33" t="s">
        <v>33</v>
      </c>
      <c r="H22" s="34">
        <f>H20+H21</f>
        <v>0</v>
      </c>
      <c r="I22" s="34">
        <f t="shared" ref="I22:K22" si="9">I20+I21</f>
        <v>0</v>
      </c>
      <c r="J22" s="34">
        <f t="shared" si="9"/>
        <v>2</v>
      </c>
      <c r="K22" s="34">
        <f t="shared" si="9"/>
        <v>2</v>
      </c>
      <c r="L22" s="35" t="s">
        <v>18</v>
      </c>
      <c r="M22" s="36">
        <f>M20+M21</f>
        <v>2</v>
      </c>
      <c r="N22" s="36">
        <f t="shared" ref="N22:P22" si="10">N20+N21</f>
        <v>2</v>
      </c>
      <c r="O22" s="36">
        <f t="shared" si="10"/>
        <v>0</v>
      </c>
      <c r="P22" s="36">
        <f t="shared" si="10"/>
        <v>0</v>
      </c>
      <c r="Q22" s="35" t="s">
        <v>18</v>
      </c>
      <c r="R22" s="34">
        <f>R20+R21</f>
        <v>0</v>
      </c>
      <c r="S22" s="34">
        <f t="shared" ref="S22:U22" si="11">S20+S21</f>
        <v>0</v>
      </c>
      <c r="T22" s="34">
        <f t="shared" si="11"/>
        <v>2</v>
      </c>
      <c r="U22" s="34">
        <f t="shared" si="11"/>
        <v>2</v>
      </c>
    </row>
    <row r="23" spans="1:62" s="37" customFormat="1" ht="15" customHeight="1">
      <c r="A23" s="208"/>
      <c r="B23" s="38" t="s">
        <v>34</v>
      </c>
      <c r="C23" s="209">
        <f>SUM(C22+E22+H22+J22+M22+O22+R22+T22)</f>
        <v>8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W23" s="30"/>
      <c r="X23" s="30"/>
      <c r="Y23" s="30"/>
      <c r="Z23" s="30"/>
      <c r="AA23" s="30"/>
      <c r="AB23" s="30"/>
    </row>
    <row r="24" spans="1:62" s="46" customFormat="1" ht="15" customHeight="1">
      <c r="A24" s="213" t="s">
        <v>35</v>
      </c>
      <c r="B24" s="17" t="s">
        <v>36</v>
      </c>
      <c r="C24" s="39">
        <v>3</v>
      </c>
      <c r="D24" s="39">
        <v>3</v>
      </c>
      <c r="E24" s="40"/>
      <c r="F24" s="40"/>
      <c r="G24" s="17" t="s">
        <v>37</v>
      </c>
      <c r="H24" s="39">
        <v>2</v>
      </c>
      <c r="I24" s="39">
        <v>3</v>
      </c>
      <c r="J24" s="40"/>
      <c r="K24" s="40"/>
      <c r="L24" s="41" t="s">
        <v>38</v>
      </c>
      <c r="M24" s="42">
        <v>2</v>
      </c>
      <c r="N24" s="42">
        <v>2</v>
      </c>
      <c r="O24" s="43"/>
      <c r="P24" s="43"/>
      <c r="Q24" s="44"/>
      <c r="R24" s="45"/>
      <c r="S24" s="45"/>
      <c r="T24" s="45"/>
      <c r="U24" s="4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1:62" s="46" customFormat="1" ht="15" customHeight="1">
      <c r="A25" s="213"/>
      <c r="B25" s="17" t="s">
        <v>39</v>
      </c>
      <c r="C25" s="39">
        <v>2</v>
      </c>
      <c r="D25" s="39">
        <v>3</v>
      </c>
      <c r="E25" s="40"/>
      <c r="F25" s="40"/>
      <c r="G25" s="17" t="s">
        <v>40</v>
      </c>
      <c r="H25" s="39">
        <v>2</v>
      </c>
      <c r="I25" s="39">
        <v>3</v>
      </c>
      <c r="J25" s="40"/>
      <c r="K25" s="47"/>
      <c r="L25" s="48" t="s">
        <v>41</v>
      </c>
      <c r="M25" s="49">
        <v>2</v>
      </c>
      <c r="N25" s="49">
        <v>3</v>
      </c>
      <c r="O25" s="50"/>
      <c r="P25" s="50"/>
      <c r="Q25" s="44"/>
      <c r="R25" s="45"/>
      <c r="S25" s="45"/>
      <c r="T25" s="45"/>
      <c r="U25" s="45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1:62" s="46" customFormat="1" ht="15" customHeight="1">
      <c r="A26" s="213"/>
      <c r="B26" s="17" t="s">
        <v>42</v>
      </c>
      <c r="C26" s="39">
        <v>3</v>
      </c>
      <c r="D26" s="39">
        <v>3</v>
      </c>
      <c r="E26" s="40"/>
      <c r="F26" s="40"/>
      <c r="G26" s="17" t="s">
        <v>43</v>
      </c>
      <c r="H26" s="39">
        <v>2</v>
      </c>
      <c r="I26" s="39">
        <v>3</v>
      </c>
      <c r="J26" s="40"/>
      <c r="K26" s="47"/>
      <c r="L26" s="48" t="s">
        <v>44</v>
      </c>
      <c r="M26" s="49">
        <v>2</v>
      </c>
      <c r="N26" s="49">
        <v>3</v>
      </c>
      <c r="O26" s="50"/>
      <c r="P26" s="50"/>
      <c r="Q26" s="44"/>
      <c r="R26" s="45"/>
      <c r="S26" s="45"/>
      <c r="T26" s="45"/>
      <c r="U26" s="45"/>
      <c r="V26" s="37"/>
      <c r="W26" s="37"/>
      <c r="X26" s="30"/>
      <c r="Y26" s="30"/>
      <c r="Z26" s="30"/>
      <c r="AA26" s="30"/>
      <c r="AB26" s="30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</row>
    <row r="27" spans="1:62" s="46" customFormat="1" ht="15" customHeight="1">
      <c r="A27" s="213"/>
      <c r="B27" s="17" t="s">
        <v>45</v>
      </c>
      <c r="C27" s="39">
        <v>2</v>
      </c>
      <c r="D27" s="39">
        <v>3</v>
      </c>
      <c r="E27" s="40"/>
      <c r="F27" s="40"/>
      <c r="G27" s="17" t="s">
        <v>46</v>
      </c>
      <c r="H27" s="39">
        <v>2</v>
      </c>
      <c r="I27" s="39">
        <v>3</v>
      </c>
      <c r="J27" s="40"/>
      <c r="K27" s="47"/>
      <c r="L27" s="48" t="s">
        <v>47</v>
      </c>
      <c r="M27" s="50"/>
      <c r="N27" s="50"/>
      <c r="O27" s="49">
        <v>2</v>
      </c>
      <c r="P27" s="49">
        <v>2</v>
      </c>
      <c r="Q27" s="44"/>
      <c r="R27" s="45"/>
      <c r="S27" s="45"/>
      <c r="T27" s="45"/>
      <c r="U27" s="45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s="46" customFormat="1" ht="15" customHeight="1">
      <c r="A28" s="213"/>
      <c r="B28" s="17" t="s">
        <v>48</v>
      </c>
      <c r="C28" s="40"/>
      <c r="D28" s="40"/>
      <c r="E28" s="39">
        <v>2</v>
      </c>
      <c r="F28" s="39">
        <v>2</v>
      </c>
      <c r="G28" s="17" t="s">
        <v>49</v>
      </c>
      <c r="H28" s="40"/>
      <c r="I28" s="40"/>
      <c r="J28" s="39">
        <v>3</v>
      </c>
      <c r="K28" s="51">
        <v>3</v>
      </c>
      <c r="L28" s="48" t="s">
        <v>50</v>
      </c>
      <c r="M28" s="50"/>
      <c r="N28" s="50"/>
      <c r="O28" s="49">
        <v>2</v>
      </c>
      <c r="P28" s="49">
        <v>3</v>
      </c>
      <c r="Q28" s="44"/>
      <c r="R28" s="45"/>
      <c r="S28" s="45"/>
      <c r="T28" s="45"/>
      <c r="U28" s="4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s="46" customFormat="1" ht="15" customHeight="1">
      <c r="A29" s="213"/>
      <c r="B29" s="17" t="s">
        <v>51</v>
      </c>
      <c r="C29" s="40"/>
      <c r="D29" s="40"/>
      <c r="E29" s="39">
        <v>2</v>
      </c>
      <c r="F29" s="39">
        <v>3</v>
      </c>
      <c r="G29" s="17" t="s">
        <v>52</v>
      </c>
      <c r="H29" s="40"/>
      <c r="I29" s="40"/>
      <c r="J29" s="39">
        <v>3</v>
      </c>
      <c r="K29" s="51">
        <v>3</v>
      </c>
      <c r="L29" s="48" t="s">
        <v>53</v>
      </c>
      <c r="M29" s="50"/>
      <c r="N29" s="50"/>
      <c r="O29" s="49">
        <v>3</v>
      </c>
      <c r="P29" s="49">
        <v>3</v>
      </c>
      <c r="Q29" s="44"/>
      <c r="R29" s="45"/>
      <c r="S29" s="45"/>
      <c r="T29" s="45"/>
      <c r="U29" s="45"/>
      <c r="V29" s="37"/>
      <c r="W29" s="37"/>
      <c r="X29" s="30"/>
      <c r="Y29" s="30"/>
      <c r="Z29" s="30"/>
      <c r="AA29" s="30"/>
      <c r="AB29" s="30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s="46" customFormat="1" ht="15" customHeight="1">
      <c r="A30" s="213"/>
      <c r="B30" s="17" t="s">
        <v>705</v>
      </c>
      <c r="C30" s="40"/>
      <c r="D30" s="40"/>
      <c r="E30" s="39">
        <v>2</v>
      </c>
      <c r="F30" s="39">
        <v>3</v>
      </c>
      <c r="G30" s="17" t="s">
        <v>55</v>
      </c>
      <c r="H30" s="40"/>
      <c r="I30" s="40"/>
      <c r="J30" s="39">
        <v>2</v>
      </c>
      <c r="K30" s="51">
        <v>3</v>
      </c>
      <c r="L30" s="48" t="s">
        <v>56</v>
      </c>
      <c r="M30" s="50"/>
      <c r="N30" s="50"/>
      <c r="O30" s="49">
        <v>2</v>
      </c>
      <c r="P30" s="49">
        <v>3</v>
      </c>
      <c r="Q30" s="52"/>
      <c r="R30" s="53"/>
      <c r="S30" s="53"/>
      <c r="T30" s="45"/>
      <c r="U30" s="45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s="46" customFormat="1" ht="15" customHeight="1">
      <c r="A31" s="213"/>
      <c r="B31" s="17" t="s">
        <v>57</v>
      </c>
      <c r="C31" s="40"/>
      <c r="D31" s="40"/>
      <c r="E31" s="39">
        <v>2</v>
      </c>
      <c r="F31" s="39">
        <v>3</v>
      </c>
      <c r="G31" s="17"/>
      <c r="H31" s="40"/>
      <c r="I31" s="40"/>
      <c r="J31" s="40"/>
      <c r="K31" s="47"/>
      <c r="L31" s="54"/>
      <c r="M31" s="50"/>
      <c r="N31" s="50"/>
      <c r="O31" s="50"/>
      <c r="P31" s="50"/>
      <c r="Q31" s="55"/>
      <c r="R31" s="56"/>
      <c r="S31" s="56"/>
      <c r="T31" s="56"/>
      <c r="U31" s="5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</row>
    <row r="32" spans="1:62" s="46" customFormat="1" ht="15" customHeight="1">
      <c r="A32" s="199" t="s">
        <v>58</v>
      </c>
      <c r="B32" s="17" t="s">
        <v>59</v>
      </c>
      <c r="C32" s="40"/>
      <c r="D32" s="40"/>
      <c r="E32" s="39">
        <v>3</v>
      </c>
      <c r="F32" s="39">
        <v>3</v>
      </c>
      <c r="G32" s="17" t="s">
        <v>60</v>
      </c>
      <c r="H32" s="39">
        <v>3</v>
      </c>
      <c r="I32" s="39">
        <v>3</v>
      </c>
      <c r="J32" s="40"/>
      <c r="K32" s="40"/>
      <c r="L32" s="57" t="s">
        <v>61</v>
      </c>
      <c r="M32" s="58">
        <v>2</v>
      </c>
      <c r="N32" s="58">
        <v>3</v>
      </c>
      <c r="O32" s="59"/>
      <c r="P32" s="59"/>
      <c r="Q32" s="60"/>
      <c r="R32" s="61"/>
      <c r="S32" s="61"/>
      <c r="T32" s="61"/>
      <c r="U32" s="61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</row>
    <row r="33" spans="1:62" s="46" customFormat="1" ht="15" customHeight="1">
      <c r="A33" s="200"/>
      <c r="B33" s="17"/>
      <c r="C33" s="17"/>
      <c r="D33" s="17"/>
      <c r="E33" s="17"/>
      <c r="F33" s="17"/>
      <c r="G33" s="17" t="s">
        <v>62</v>
      </c>
      <c r="H33" s="40"/>
      <c r="I33" s="40"/>
      <c r="J33" s="39">
        <v>2</v>
      </c>
      <c r="K33" s="39">
        <v>3</v>
      </c>
      <c r="L33" s="17" t="s">
        <v>63</v>
      </c>
      <c r="M33" s="39">
        <v>2</v>
      </c>
      <c r="N33" s="39">
        <v>3</v>
      </c>
      <c r="O33" s="40"/>
      <c r="P33" s="40"/>
      <c r="Q33" s="44"/>
      <c r="R33" s="53"/>
      <c r="S33" s="53"/>
      <c r="T33" s="53"/>
      <c r="U33" s="53"/>
      <c r="V33" s="37"/>
      <c r="W33" s="37"/>
      <c r="X33" s="30"/>
      <c r="Y33" s="30"/>
      <c r="Z33" s="30"/>
      <c r="AA33" s="30"/>
      <c r="AB33" s="3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46" customFormat="1" ht="15" customHeight="1">
      <c r="A34" s="200"/>
      <c r="B34" s="17"/>
      <c r="C34" s="17"/>
      <c r="D34" s="17"/>
      <c r="E34" s="17"/>
      <c r="F34" s="17"/>
      <c r="G34" s="17" t="s">
        <v>64</v>
      </c>
      <c r="H34" s="40"/>
      <c r="I34" s="40"/>
      <c r="J34" s="39">
        <v>2</v>
      </c>
      <c r="K34" s="39">
        <v>3</v>
      </c>
      <c r="L34" s="17" t="s">
        <v>65</v>
      </c>
      <c r="M34" s="40"/>
      <c r="N34" s="40"/>
      <c r="O34" s="39">
        <v>2</v>
      </c>
      <c r="P34" s="39">
        <v>3</v>
      </c>
      <c r="Q34" s="55"/>
      <c r="R34" s="56"/>
      <c r="S34" s="56"/>
      <c r="T34" s="56"/>
      <c r="U34" s="56"/>
      <c r="V34" s="37"/>
      <c r="W34" s="37"/>
      <c r="X34" s="30"/>
      <c r="Y34" s="30"/>
      <c r="Z34" s="30"/>
      <c r="AA34" s="30"/>
      <c r="AB34" s="3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  <row r="35" spans="1:62" s="46" customFormat="1" ht="15" customHeight="1">
      <c r="A35" s="20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 t="s">
        <v>66</v>
      </c>
      <c r="M35" s="40"/>
      <c r="N35" s="40"/>
      <c r="O35" s="39">
        <v>2</v>
      </c>
      <c r="P35" s="39">
        <v>3</v>
      </c>
      <c r="Q35" s="62"/>
      <c r="R35" s="63"/>
      <c r="S35" s="63"/>
      <c r="T35" s="63"/>
      <c r="U35" s="63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</row>
    <row r="36" spans="1:62" s="46" customFormat="1" ht="15" customHeight="1">
      <c r="A36" s="200"/>
      <c r="B36" s="64" t="s">
        <v>18</v>
      </c>
      <c r="C36" s="65">
        <f>SUM(C24:C32)</f>
        <v>10</v>
      </c>
      <c r="D36" s="65">
        <f t="shared" ref="D36" si="12">SUM(D24:D32)</f>
        <v>12</v>
      </c>
      <c r="E36" s="65">
        <f>SUM(E28:E33)</f>
        <v>11</v>
      </c>
      <c r="F36" s="65">
        <f>SUM(F28:F33)</f>
        <v>14</v>
      </c>
      <c r="G36" s="64" t="s">
        <v>67</v>
      </c>
      <c r="H36" s="65">
        <f>SUM(H24:H33)</f>
        <v>11</v>
      </c>
      <c r="I36" s="65">
        <f>SUM(I24:I33)</f>
        <v>15</v>
      </c>
      <c r="J36" s="65">
        <f>SUM(J27:J35)</f>
        <v>12</v>
      </c>
      <c r="K36" s="65">
        <f>SUM(K27:K35)</f>
        <v>15</v>
      </c>
      <c r="L36" s="64" t="s">
        <v>18</v>
      </c>
      <c r="M36" s="65">
        <f>SUM(M24:M33)</f>
        <v>10</v>
      </c>
      <c r="N36" s="65">
        <f t="shared" ref="N36" si="13">SUM(N24:N33)</f>
        <v>14</v>
      </c>
      <c r="O36" s="65">
        <f>SUM(O27:O35)</f>
        <v>13</v>
      </c>
      <c r="P36" s="65">
        <f>SUM(P27:P35)</f>
        <v>17</v>
      </c>
      <c r="Q36" s="64" t="s">
        <v>18</v>
      </c>
      <c r="R36" s="64">
        <f>R24+R25+R26+R27+R28+R29+R30+R31+R33+R35</f>
        <v>0</v>
      </c>
      <c r="S36" s="64">
        <f t="shared" ref="S36:U36" si="14">S24+S25+S26+S27+S28+S29+S30+S31+S33+S35</f>
        <v>0</v>
      </c>
      <c r="T36" s="64">
        <f t="shared" si="14"/>
        <v>0</v>
      </c>
      <c r="U36" s="64">
        <f t="shared" si="14"/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1:62" s="46" customFormat="1" ht="15" customHeight="1">
      <c r="A37" s="201"/>
      <c r="B37" s="66" t="s">
        <v>19</v>
      </c>
      <c r="C37" s="211">
        <f>C36+E36+H36+J36+M36+O36+R36+T36</f>
        <v>67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37"/>
      <c r="W37" s="37"/>
      <c r="X37" s="30"/>
      <c r="Y37" s="30"/>
      <c r="Z37" s="30"/>
      <c r="AA37" s="30"/>
      <c r="AB37" s="3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</row>
    <row r="38" spans="1:62" s="46" customFormat="1" ht="15" customHeight="1">
      <c r="A38" s="196" t="s">
        <v>68</v>
      </c>
      <c r="B38" s="48" t="s">
        <v>69</v>
      </c>
      <c r="C38" s="49"/>
      <c r="D38" s="49"/>
      <c r="E38" s="49">
        <v>3</v>
      </c>
      <c r="F38" s="49">
        <v>3</v>
      </c>
      <c r="G38" s="48" t="s">
        <v>70</v>
      </c>
      <c r="H38" s="49">
        <v>3</v>
      </c>
      <c r="I38" s="49">
        <v>3</v>
      </c>
      <c r="J38" s="49"/>
      <c r="K38" s="49"/>
      <c r="L38" s="48" t="s">
        <v>707</v>
      </c>
      <c r="M38" s="49">
        <v>3</v>
      </c>
      <c r="N38" s="49">
        <v>3</v>
      </c>
      <c r="O38" s="49"/>
      <c r="P38" s="49"/>
      <c r="Q38" s="48" t="s">
        <v>71</v>
      </c>
      <c r="R38" s="49">
        <v>3</v>
      </c>
      <c r="S38" s="49">
        <v>3</v>
      </c>
      <c r="T38" s="49"/>
      <c r="U38" s="49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1:62" s="46" customFormat="1" ht="15" customHeight="1">
      <c r="A39" s="197"/>
      <c r="B39" s="48" t="s">
        <v>72</v>
      </c>
      <c r="C39" s="49"/>
      <c r="D39" s="49"/>
      <c r="E39" s="49">
        <v>3</v>
      </c>
      <c r="F39" s="49">
        <v>3</v>
      </c>
      <c r="G39" s="48" t="s">
        <v>73</v>
      </c>
      <c r="H39" s="49">
        <v>3</v>
      </c>
      <c r="I39" s="49">
        <v>3</v>
      </c>
      <c r="J39" s="49"/>
      <c r="K39" s="49"/>
      <c r="L39" s="48" t="s">
        <v>74</v>
      </c>
      <c r="M39" s="49">
        <v>3</v>
      </c>
      <c r="N39" s="49">
        <v>3</v>
      </c>
      <c r="O39" s="49"/>
      <c r="P39" s="49"/>
      <c r="Q39" s="48" t="s">
        <v>75</v>
      </c>
      <c r="R39" s="49">
        <v>3</v>
      </c>
      <c r="S39" s="49">
        <v>3</v>
      </c>
      <c r="T39" s="49"/>
      <c r="U39" s="49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1:62" s="46" customFormat="1" ht="15" customHeight="1">
      <c r="A40" s="197"/>
      <c r="B40" s="67" t="s">
        <v>76</v>
      </c>
      <c r="C40" s="68">
        <v>9</v>
      </c>
      <c r="D40" s="68" t="s">
        <v>77</v>
      </c>
      <c r="E40" s="45">
        <v>9</v>
      </c>
      <c r="F40" s="45" t="s">
        <v>77</v>
      </c>
      <c r="G40" s="48" t="s">
        <v>78</v>
      </c>
      <c r="H40" s="49"/>
      <c r="I40" s="49"/>
      <c r="J40" s="49">
        <v>3</v>
      </c>
      <c r="K40" s="49">
        <v>3</v>
      </c>
      <c r="L40" s="48" t="s">
        <v>79</v>
      </c>
      <c r="M40" s="49">
        <v>3</v>
      </c>
      <c r="N40" s="49">
        <v>3</v>
      </c>
      <c r="O40" s="49"/>
      <c r="P40" s="49"/>
      <c r="Q40" s="48" t="s">
        <v>80</v>
      </c>
      <c r="R40" s="49">
        <v>3</v>
      </c>
      <c r="S40" s="49">
        <v>3</v>
      </c>
      <c r="T40" s="49"/>
      <c r="U40" s="49"/>
      <c r="V40" s="37"/>
      <c r="W40" s="37"/>
      <c r="X40" s="30"/>
      <c r="Y40" s="30"/>
      <c r="Z40" s="30"/>
      <c r="AA40" s="30"/>
      <c r="AB40" s="30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</row>
    <row r="41" spans="1:62" s="46" customFormat="1" ht="15" customHeight="1">
      <c r="A41" s="197"/>
      <c r="B41" s="69" t="s">
        <v>81</v>
      </c>
      <c r="C41" s="45"/>
      <c r="D41" s="45"/>
      <c r="E41" s="45">
        <v>3</v>
      </c>
      <c r="F41" s="45">
        <v>3</v>
      </c>
      <c r="G41" s="48" t="s">
        <v>82</v>
      </c>
      <c r="H41" s="49"/>
      <c r="I41" s="49"/>
      <c r="J41" s="49">
        <v>3</v>
      </c>
      <c r="K41" s="49">
        <v>3</v>
      </c>
      <c r="L41" s="48" t="s">
        <v>83</v>
      </c>
      <c r="M41" s="49">
        <v>3</v>
      </c>
      <c r="N41" s="49">
        <v>3</v>
      </c>
      <c r="O41" s="49"/>
      <c r="P41" s="49"/>
      <c r="Q41" s="48" t="s">
        <v>84</v>
      </c>
      <c r="R41" s="49">
        <v>3</v>
      </c>
      <c r="S41" s="49">
        <v>3</v>
      </c>
      <c r="T41" s="49"/>
      <c r="U41" s="49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</row>
    <row r="42" spans="1:62" s="46" customFormat="1" ht="15" customHeight="1">
      <c r="A42" s="197"/>
      <c r="B42" s="54"/>
      <c r="C42" s="54"/>
      <c r="D42" s="54"/>
      <c r="E42" s="54"/>
      <c r="F42" s="54"/>
      <c r="G42" s="67" t="s">
        <v>85</v>
      </c>
      <c r="H42" s="68">
        <v>3</v>
      </c>
      <c r="I42" s="68">
        <v>3</v>
      </c>
      <c r="J42" s="45"/>
      <c r="K42" s="45"/>
      <c r="L42" s="48" t="s">
        <v>86</v>
      </c>
      <c r="M42" s="49">
        <v>3</v>
      </c>
      <c r="N42" s="49">
        <v>3</v>
      </c>
      <c r="O42" s="49"/>
      <c r="P42" s="49"/>
      <c r="Q42" s="48" t="s">
        <v>706</v>
      </c>
      <c r="R42" s="49">
        <v>9</v>
      </c>
      <c r="S42" s="49" t="s">
        <v>89</v>
      </c>
      <c r="T42" s="49"/>
      <c r="U42" s="49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s="46" customFormat="1" ht="15" customHeight="1">
      <c r="A43" s="197"/>
      <c r="B43" s="48"/>
      <c r="C43" s="70"/>
      <c r="D43" s="70"/>
      <c r="E43" s="70"/>
      <c r="F43" s="70"/>
      <c r="G43" s="69"/>
      <c r="H43" s="71"/>
      <c r="I43" s="71"/>
      <c r="J43" s="45"/>
      <c r="K43" s="45"/>
      <c r="L43" s="67" t="s">
        <v>88</v>
      </c>
      <c r="M43" s="72">
        <v>3</v>
      </c>
      <c r="N43" s="72">
        <v>3</v>
      </c>
      <c r="O43" s="49"/>
      <c r="P43" s="49"/>
      <c r="Q43" s="48" t="s">
        <v>91</v>
      </c>
      <c r="R43" s="49"/>
      <c r="S43" s="49"/>
      <c r="T43" s="49">
        <v>3</v>
      </c>
      <c r="U43" s="49">
        <v>3</v>
      </c>
      <c r="V43" s="37"/>
      <c r="W43" s="37"/>
      <c r="X43" s="30"/>
      <c r="Y43" s="30"/>
      <c r="Z43" s="30"/>
      <c r="AA43" s="30"/>
      <c r="AB43" s="3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s="46" customFormat="1" ht="15" customHeight="1">
      <c r="A44" s="197"/>
      <c r="B44" s="48"/>
      <c r="C44" s="70"/>
      <c r="D44" s="70"/>
      <c r="E44" s="70"/>
      <c r="F44" s="70"/>
      <c r="G44" s="69"/>
      <c r="H44" s="71"/>
      <c r="I44" s="71"/>
      <c r="J44" s="182"/>
      <c r="K44" s="182"/>
      <c r="L44" s="48" t="s">
        <v>87</v>
      </c>
      <c r="M44" s="49">
        <v>3</v>
      </c>
      <c r="N44" s="49">
        <v>3</v>
      </c>
      <c r="O44" s="49"/>
      <c r="P44" s="49"/>
      <c r="Q44" s="48" t="s">
        <v>93</v>
      </c>
      <c r="R44" s="49"/>
      <c r="S44" s="49"/>
      <c r="T44" s="49">
        <v>9</v>
      </c>
      <c r="U44" s="49" t="s">
        <v>89</v>
      </c>
      <c r="V44" s="37"/>
      <c r="W44" s="37"/>
      <c r="X44" s="30"/>
      <c r="Y44" s="30"/>
      <c r="Z44" s="30"/>
      <c r="AA44" s="30"/>
      <c r="AB44" s="30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s="46" customFormat="1" ht="15" customHeight="1">
      <c r="A45" s="197"/>
      <c r="B45" s="48"/>
      <c r="C45" s="70"/>
      <c r="D45" s="70"/>
      <c r="E45" s="70"/>
      <c r="F45" s="70"/>
      <c r="G45" s="69"/>
      <c r="H45" s="45"/>
      <c r="I45" s="45"/>
      <c r="J45" s="71"/>
      <c r="K45" s="71"/>
      <c r="L45" s="48" t="s">
        <v>90</v>
      </c>
      <c r="M45" s="49"/>
      <c r="N45" s="49"/>
      <c r="O45" s="49">
        <v>3</v>
      </c>
      <c r="P45" s="49">
        <v>3</v>
      </c>
      <c r="Q45" s="48" t="s">
        <v>95</v>
      </c>
      <c r="R45" s="49"/>
      <c r="S45" s="49"/>
      <c r="T45" s="49">
        <v>3</v>
      </c>
      <c r="U45" s="49">
        <v>3</v>
      </c>
      <c r="V45" s="37"/>
      <c r="W45" s="37"/>
      <c r="X45" s="30"/>
      <c r="Y45" s="30"/>
      <c r="Z45" s="30"/>
      <c r="AA45" s="30"/>
      <c r="AB45" s="30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</row>
    <row r="46" spans="1:62" s="46" customFormat="1" ht="15" customHeight="1">
      <c r="A46" s="197"/>
      <c r="B46" s="48"/>
      <c r="C46" s="70"/>
      <c r="D46" s="70"/>
      <c r="E46" s="70"/>
      <c r="F46" s="70"/>
      <c r="G46" s="54"/>
      <c r="H46" s="54"/>
      <c r="I46" s="54"/>
      <c r="J46" s="54"/>
      <c r="K46" s="54"/>
      <c r="L46" s="48" t="s">
        <v>92</v>
      </c>
      <c r="M46" s="49"/>
      <c r="N46" s="49"/>
      <c r="O46" s="49">
        <v>3</v>
      </c>
      <c r="P46" s="49">
        <v>3</v>
      </c>
      <c r="Q46" s="48" t="s">
        <v>97</v>
      </c>
      <c r="R46" s="49"/>
      <c r="S46" s="49"/>
      <c r="T46" s="49">
        <v>3</v>
      </c>
      <c r="U46" s="49">
        <v>3</v>
      </c>
      <c r="V46" s="37"/>
      <c r="W46" s="37"/>
      <c r="X46" s="30"/>
      <c r="Y46" s="30"/>
      <c r="Z46" s="30"/>
      <c r="AA46" s="30"/>
      <c r="AB46" s="30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</row>
    <row r="47" spans="1:62" s="46" customFormat="1" ht="15" customHeight="1">
      <c r="A47" s="197"/>
      <c r="B47" s="48"/>
      <c r="C47" s="70"/>
      <c r="D47" s="70"/>
      <c r="E47" s="70"/>
      <c r="F47" s="70"/>
      <c r="G47" s="48"/>
      <c r="H47" s="70"/>
      <c r="I47" s="70"/>
      <c r="J47" s="70"/>
      <c r="K47" s="70"/>
      <c r="L47" s="48" t="s">
        <v>94</v>
      </c>
      <c r="M47" s="49"/>
      <c r="N47" s="49"/>
      <c r="O47" s="49">
        <v>3</v>
      </c>
      <c r="P47" s="49">
        <v>3</v>
      </c>
      <c r="Q47" s="48" t="s">
        <v>99</v>
      </c>
      <c r="R47" s="49"/>
      <c r="S47" s="49"/>
      <c r="T47" s="49">
        <v>3</v>
      </c>
      <c r="U47" s="49">
        <v>3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1:62" s="46" customFormat="1" ht="15" customHeight="1">
      <c r="A48" s="197"/>
      <c r="B48" s="48"/>
      <c r="C48" s="70"/>
      <c r="D48" s="70"/>
      <c r="E48" s="70"/>
      <c r="F48" s="70"/>
      <c r="G48" s="48"/>
      <c r="H48" s="70"/>
      <c r="I48" s="70"/>
      <c r="J48" s="70"/>
      <c r="K48" s="70"/>
      <c r="L48" s="48" t="s">
        <v>96</v>
      </c>
      <c r="M48" s="49"/>
      <c r="N48" s="49"/>
      <c r="O48" s="49">
        <v>3</v>
      </c>
      <c r="P48" s="49" t="s">
        <v>89</v>
      </c>
      <c r="Q48" s="48"/>
      <c r="R48" s="49"/>
      <c r="S48" s="49"/>
      <c r="T48" s="49"/>
      <c r="U48" s="49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s="46" customFormat="1" ht="15" customHeight="1">
      <c r="A49" s="197"/>
      <c r="B49" s="48"/>
      <c r="C49" s="70"/>
      <c r="D49" s="70"/>
      <c r="E49" s="70"/>
      <c r="F49" s="70"/>
      <c r="G49" s="67"/>
      <c r="H49" s="72"/>
      <c r="I49" s="72"/>
      <c r="J49" s="70"/>
      <c r="K49" s="70"/>
      <c r="L49" s="48" t="s">
        <v>98</v>
      </c>
      <c r="M49" s="49"/>
      <c r="N49" s="49"/>
      <c r="O49" s="49">
        <v>3</v>
      </c>
      <c r="P49" s="49">
        <v>3</v>
      </c>
      <c r="Q49" s="48"/>
      <c r="R49" s="49"/>
      <c r="S49" s="49"/>
      <c r="T49" s="49"/>
      <c r="U49" s="49"/>
      <c r="V49" s="37"/>
      <c r="W49" s="37"/>
      <c r="X49" s="30"/>
      <c r="Y49" s="30"/>
      <c r="Z49" s="30"/>
      <c r="AA49" s="30"/>
      <c r="AB49" s="3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:62" s="46" customFormat="1" ht="15" customHeight="1">
      <c r="A50" s="197"/>
      <c r="B50" s="76" t="s">
        <v>18</v>
      </c>
      <c r="C50" s="76">
        <f>SUM(C41)</f>
        <v>0</v>
      </c>
      <c r="D50" s="76" t="e">
        <f>D43+D47+D48+D49+#REF!</f>
        <v>#REF!</v>
      </c>
      <c r="E50" s="76">
        <f>SUM(E38:E41)</f>
        <v>18</v>
      </c>
      <c r="F50" s="76">
        <f>SUM(F38:F41)</f>
        <v>9</v>
      </c>
      <c r="G50" s="76" t="s">
        <v>18</v>
      </c>
      <c r="H50" s="77">
        <f>SUM(H38:H42)</f>
        <v>9</v>
      </c>
      <c r="I50" s="77">
        <f>SUM(I38:I42)</f>
        <v>9</v>
      </c>
      <c r="J50" s="77">
        <f>SUM(J40:J41)</f>
        <v>6</v>
      </c>
      <c r="K50" s="77">
        <f>SUM(K40:K41)</f>
        <v>6</v>
      </c>
      <c r="L50" s="76" t="s">
        <v>18</v>
      </c>
      <c r="M50" s="77">
        <f>SUM(M38:M49)</f>
        <v>21</v>
      </c>
      <c r="N50" s="77">
        <f>SUM(N38:N49)</f>
        <v>21</v>
      </c>
      <c r="O50" s="77">
        <f>SUM(O45:O49)</f>
        <v>15</v>
      </c>
      <c r="P50" s="77">
        <f>SUM(P45:P49)</f>
        <v>12</v>
      </c>
      <c r="Q50" s="76" t="s">
        <v>18</v>
      </c>
      <c r="R50" s="77">
        <f>SUM(R38:R43)</f>
        <v>21</v>
      </c>
      <c r="S50" s="77">
        <f>SUM(S38:S43)</f>
        <v>12</v>
      </c>
      <c r="T50" s="77">
        <f>SUM(T38:T49)</f>
        <v>21</v>
      </c>
      <c r="U50" s="77">
        <f>SUM(U38:U49)</f>
        <v>12</v>
      </c>
      <c r="V50" s="37"/>
      <c r="W50" s="37"/>
      <c r="X50" s="37"/>
      <c r="Y50" s="37"/>
      <c r="Z50" s="30"/>
      <c r="AA50" s="30"/>
      <c r="AB50" s="30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s="46" customFormat="1" ht="15" customHeight="1">
      <c r="A51" s="198"/>
      <c r="B51" s="66" t="s">
        <v>19</v>
      </c>
      <c r="C51" s="205">
        <f>C50+E50+H50+J50+M50+O50+R50+T50</f>
        <v>111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5"/>
      <c r="V51" s="37"/>
      <c r="W51" s="37"/>
      <c r="X51" s="37"/>
      <c r="Y51" s="37"/>
      <c r="Z51" s="30"/>
      <c r="AA51" s="30"/>
      <c r="AB51" s="30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</row>
    <row r="52" spans="1:62" ht="15" customHeight="1">
      <c r="A52" s="192" t="s">
        <v>100</v>
      </c>
      <c r="B52" s="220" t="s">
        <v>101</v>
      </c>
      <c r="C52" s="220"/>
      <c r="D52" s="220"/>
      <c r="E52" s="220"/>
      <c r="F52" s="220"/>
      <c r="G52" s="221" t="s">
        <v>678</v>
      </c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5"/>
      <c r="V52" s="37"/>
      <c r="W52" s="37"/>
      <c r="Z52" s="78"/>
      <c r="AA52" s="30"/>
      <c r="AB52" s="30"/>
      <c r="AC52" s="37"/>
      <c r="AD52" s="37"/>
      <c r="AE52" s="37"/>
      <c r="AF52" s="37"/>
      <c r="AH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C52" s="37"/>
      <c r="BD52" s="37"/>
      <c r="BE52" s="37"/>
      <c r="BF52" s="37"/>
      <c r="BG52" s="37"/>
      <c r="BH52" s="37"/>
      <c r="BJ52" s="37"/>
    </row>
    <row r="53" spans="1:62" ht="15" customHeight="1">
      <c r="A53" s="192"/>
      <c r="B53" s="220" t="s">
        <v>684</v>
      </c>
      <c r="C53" s="220"/>
      <c r="D53" s="220"/>
      <c r="E53" s="220"/>
      <c r="F53" s="220"/>
      <c r="G53" s="222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7"/>
      <c r="V53" s="37"/>
      <c r="Z53" s="30"/>
      <c r="AA53" s="30"/>
      <c r="AB53" s="30"/>
      <c r="AC53" s="37"/>
      <c r="AE53" s="37"/>
      <c r="AF53" s="37"/>
      <c r="AH53" s="37"/>
      <c r="AK53" s="37"/>
      <c r="AL53" s="37"/>
      <c r="AM53" s="37"/>
      <c r="AN53" s="37"/>
      <c r="AP53" s="37"/>
      <c r="AR53" s="37"/>
      <c r="AW53" s="37"/>
      <c r="AY53" s="37"/>
      <c r="BA53" s="37"/>
      <c r="BF53" s="37"/>
      <c r="BG53" s="37"/>
      <c r="BH53" s="37"/>
      <c r="BJ53" s="37"/>
    </row>
    <row r="54" spans="1:62" ht="15" customHeight="1">
      <c r="A54" s="192"/>
      <c r="B54" s="220" t="s">
        <v>695</v>
      </c>
      <c r="C54" s="220"/>
      <c r="D54" s="220"/>
      <c r="E54" s="220"/>
      <c r="F54" s="220"/>
      <c r="G54" s="222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7"/>
      <c r="V54" s="37"/>
      <c r="Z54" s="30"/>
      <c r="AA54" s="30"/>
      <c r="AB54" s="30"/>
      <c r="AE54" s="37"/>
      <c r="AF54" s="37"/>
      <c r="AN54" s="37"/>
      <c r="BJ54" s="37"/>
    </row>
    <row r="55" spans="1:62" ht="15" customHeight="1">
      <c r="A55" s="192"/>
      <c r="B55" s="220" t="s">
        <v>102</v>
      </c>
      <c r="C55" s="220"/>
      <c r="D55" s="220"/>
      <c r="E55" s="220"/>
      <c r="F55" s="220"/>
      <c r="G55" s="222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7"/>
      <c r="AA55" s="30"/>
      <c r="AB55" s="30"/>
      <c r="AE55" s="37"/>
    </row>
    <row r="56" spans="1:62" ht="15" customHeight="1">
      <c r="A56" s="192"/>
      <c r="B56" s="220" t="s">
        <v>103</v>
      </c>
      <c r="C56" s="220"/>
      <c r="D56" s="220"/>
      <c r="E56" s="220"/>
      <c r="F56" s="220"/>
      <c r="G56" s="222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7"/>
      <c r="AA56" s="30"/>
    </row>
    <row r="57" spans="1:62" ht="15" customHeight="1">
      <c r="A57" s="192"/>
      <c r="B57" s="220" t="s">
        <v>104</v>
      </c>
      <c r="C57" s="220"/>
      <c r="D57" s="220"/>
      <c r="E57" s="220"/>
      <c r="F57" s="220"/>
      <c r="G57" s="222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7"/>
      <c r="AA57" s="30"/>
    </row>
    <row r="58" spans="1:62">
      <c r="A58" s="192"/>
      <c r="B58" s="220" t="s">
        <v>105</v>
      </c>
      <c r="C58" s="220"/>
      <c r="D58" s="220"/>
      <c r="E58" s="220"/>
      <c r="F58" s="220"/>
      <c r="G58" s="223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9"/>
    </row>
  </sheetData>
  <mergeCells count="43"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38:A51"/>
    <mergeCell ref="C51:U51"/>
    <mergeCell ref="A6:A12"/>
    <mergeCell ref="C11:U11"/>
    <mergeCell ref="B12:U12"/>
    <mergeCell ref="A13:A17"/>
    <mergeCell ref="C17:U17"/>
    <mergeCell ref="A18:A19"/>
    <mergeCell ref="B18:U18"/>
    <mergeCell ref="C19:U19"/>
    <mergeCell ref="A20:A23"/>
    <mergeCell ref="C23:U23"/>
    <mergeCell ref="A24:A31"/>
    <mergeCell ref="A32:A37"/>
    <mergeCell ref="C37:U37"/>
    <mergeCell ref="A52:A58"/>
    <mergeCell ref="B52:F52"/>
    <mergeCell ref="G52:U58"/>
    <mergeCell ref="B53:F53"/>
    <mergeCell ref="B54:F54"/>
    <mergeCell ref="B55:F55"/>
    <mergeCell ref="B56:F56"/>
    <mergeCell ref="B57:F57"/>
    <mergeCell ref="B58:F58"/>
  </mergeCells>
  <phoneticPr fontId="6" type="noConversion"/>
  <printOptions horizontalCentered="1"/>
  <pageMargins left="0" right="0" top="0" bottom="0" header="0.39370078740157483" footer="0.3937007874015748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7"/>
  <sheetViews>
    <sheetView view="pageBreakPreview" zoomScaleNormal="100" zoomScaleSheetLayoutView="100" workbookViewId="0">
      <selection activeCell="G49" sqref="G49:U57"/>
    </sheetView>
  </sheetViews>
  <sheetFormatPr defaultColWidth="9" defaultRowHeight="15.75"/>
  <cols>
    <col min="1" max="1" width="3.125" style="79" customWidth="1"/>
    <col min="2" max="2" width="18.625" style="80" customWidth="1"/>
    <col min="3" max="6" width="3.125" style="81" customWidth="1"/>
    <col min="7" max="7" width="18.625" style="80" customWidth="1"/>
    <col min="8" max="11" width="3.125" style="81" customWidth="1"/>
    <col min="12" max="12" width="18.625" style="80" customWidth="1"/>
    <col min="13" max="16" width="3.125" style="81" customWidth="1"/>
    <col min="17" max="17" width="18.625" style="80" customWidth="1"/>
    <col min="18" max="21" width="3.125" style="81" customWidth="1"/>
    <col min="22" max="16384" width="9" style="1"/>
  </cols>
  <sheetData>
    <row r="1" spans="1:22" ht="30" customHeight="1">
      <c r="A1" s="239" t="s">
        <v>407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2" s="3" customFormat="1" ht="30" customHeight="1">
      <c r="A2" s="241" t="s">
        <v>676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"/>
    </row>
    <row r="3" spans="1:22">
      <c r="A3" s="192" t="s">
        <v>0</v>
      </c>
      <c r="B3" s="195" t="s">
        <v>408</v>
      </c>
      <c r="C3" s="192" t="s">
        <v>2</v>
      </c>
      <c r="D3" s="192"/>
      <c r="E3" s="192"/>
      <c r="F3" s="192"/>
      <c r="G3" s="195" t="s">
        <v>3</v>
      </c>
      <c r="H3" s="192" t="s">
        <v>4</v>
      </c>
      <c r="I3" s="192"/>
      <c r="J3" s="192"/>
      <c r="K3" s="192"/>
      <c r="L3" s="195" t="s">
        <v>3</v>
      </c>
      <c r="M3" s="192" t="s">
        <v>5</v>
      </c>
      <c r="N3" s="192"/>
      <c r="O3" s="192"/>
      <c r="P3" s="192"/>
      <c r="Q3" s="195" t="s">
        <v>3</v>
      </c>
      <c r="R3" s="192" t="s">
        <v>6</v>
      </c>
      <c r="S3" s="192"/>
      <c r="T3" s="192"/>
      <c r="U3" s="192"/>
    </row>
    <row r="4" spans="1:22">
      <c r="A4" s="192"/>
      <c r="B4" s="195"/>
      <c r="C4" s="192" t="s">
        <v>7</v>
      </c>
      <c r="D4" s="192"/>
      <c r="E4" s="192" t="s">
        <v>8</v>
      </c>
      <c r="F4" s="192"/>
      <c r="G4" s="195"/>
      <c r="H4" s="192" t="s">
        <v>7</v>
      </c>
      <c r="I4" s="192"/>
      <c r="J4" s="192" t="s">
        <v>8</v>
      </c>
      <c r="K4" s="192"/>
      <c r="L4" s="195"/>
      <c r="M4" s="192" t="s">
        <v>7</v>
      </c>
      <c r="N4" s="192"/>
      <c r="O4" s="192" t="s">
        <v>8</v>
      </c>
      <c r="P4" s="192"/>
      <c r="Q4" s="195"/>
      <c r="R4" s="192" t="s">
        <v>7</v>
      </c>
      <c r="S4" s="192"/>
      <c r="T4" s="192" t="s">
        <v>8</v>
      </c>
      <c r="U4" s="192"/>
    </row>
    <row r="5" spans="1:22" s="5" customFormat="1" ht="12" customHeight="1">
      <c r="A5" s="192"/>
      <c r="B5" s="195"/>
      <c r="C5" s="4" t="s">
        <v>409</v>
      </c>
      <c r="D5" s="4" t="s">
        <v>410</v>
      </c>
      <c r="E5" s="4" t="s">
        <v>411</v>
      </c>
      <c r="F5" s="4" t="s">
        <v>410</v>
      </c>
      <c r="G5" s="195"/>
      <c r="H5" s="4" t="s">
        <v>409</v>
      </c>
      <c r="I5" s="4" t="s">
        <v>410</v>
      </c>
      <c r="J5" s="4" t="s">
        <v>409</v>
      </c>
      <c r="K5" s="4" t="s">
        <v>410</v>
      </c>
      <c r="L5" s="195"/>
      <c r="M5" s="4" t="s">
        <v>411</v>
      </c>
      <c r="N5" s="4" t="s">
        <v>412</v>
      </c>
      <c r="O5" s="4" t="s">
        <v>411</v>
      </c>
      <c r="P5" s="4" t="s">
        <v>410</v>
      </c>
      <c r="Q5" s="195"/>
      <c r="R5" s="4" t="s">
        <v>411</v>
      </c>
      <c r="S5" s="4" t="s">
        <v>410</v>
      </c>
      <c r="T5" s="4" t="s">
        <v>411</v>
      </c>
      <c r="U5" s="4" t="s">
        <v>410</v>
      </c>
    </row>
    <row r="6" spans="1:22" s="11" customFormat="1" ht="15" customHeight="1">
      <c r="A6" s="192" t="s">
        <v>413</v>
      </c>
      <c r="B6" s="139" t="s">
        <v>414</v>
      </c>
      <c r="C6" s="96">
        <v>2</v>
      </c>
      <c r="D6" s="96">
        <v>2</v>
      </c>
      <c r="E6" s="96"/>
      <c r="F6" s="96"/>
      <c r="G6" s="139" t="s">
        <v>415</v>
      </c>
      <c r="H6" s="96">
        <v>2</v>
      </c>
      <c r="I6" s="96">
        <v>2</v>
      </c>
      <c r="J6" s="96"/>
      <c r="K6" s="96"/>
      <c r="L6" s="9"/>
      <c r="M6" s="10"/>
      <c r="N6" s="10"/>
      <c r="O6" s="10"/>
      <c r="P6" s="10"/>
      <c r="Q6" s="9"/>
      <c r="R6" s="10"/>
      <c r="S6" s="10"/>
      <c r="T6" s="10"/>
      <c r="U6" s="10"/>
    </row>
    <row r="7" spans="1:22" s="11" customFormat="1" ht="15" customHeight="1">
      <c r="A7" s="192"/>
      <c r="B7" s="139" t="s">
        <v>416</v>
      </c>
      <c r="C7" s="96"/>
      <c r="D7" s="96"/>
      <c r="E7" s="96">
        <v>2</v>
      </c>
      <c r="F7" s="96">
        <v>2</v>
      </c>
      <c r="G7" s="139" t="s">
        <v>417</v>
      </c>
      <c r="H7" s="96">
        <v>2</v>
      </c>
      <c r="I7" s="96">
        <v>2</v>
      </c>
      <c r="J7" s="96">
        <v>2</v>
      </c>
      <c r="K7" s="96">
        <v>2</v>
      </c>
      <c r="L7" s="9"/>
      <c r="M7" s="10"/>
      <c r="N7" s="10"/>
      <c r="O7" s="10"/>
      <c r="P7" s="10"/>
      <c r="Q7" s="9"/>
      <c r="R7" s="10"/>
      <c r="S7" s="10"/>
      <c r="T7" s="10"/>
      <c r="U7" s="10"/>
    </row>
    <row r="8" spans="1:22" s="11" customFormat="1" ht="15" customHeight="1">
      <c r="A8" s="192"/>
      <c r="B8" s="139" t="s">
        <v>418</v>
      </c>
      <c r="C8" s="96">
        <v>2</v>
      </c>
      <c r="D8" s="96">
        <v>2</v>
      </c>
      <c r="E8" s="96"/>
      <c r="F8" s="96"/>
      <c r="G8" s="139"/>
      <c r="H8" s="96"/>
      <c r="I8" s="96"/>
      <c r="J8" s="96"/>
      <c r="K8" s="96"/>
      <c r="L8" s="9"/>
      <c r="M8" s="10"/>
      <c r="N8" s="10"/>
      <c r="O8" s="10"/>
      <c r="P8" s="10"/>
      <c r="Q8" s="9"/>
      <c r="R8" s="10"/>
      <c r="S8" s="10"/>
      <c r="T8" s="10"/>
      <c r="U8" s="10"/>
    </row>
    <row r="9" spans="1:22" s="11" customFormat="1" ht="15" customHeight="1">
      <c r="A9" s="192"/>
      <c r="B9" s="139" t="s">
        <v>419</v>
      </c>
      <c r="C9" s="96"/>
      <c r="D9" s="96"/>
      <c r="E9" s="96">
        <v>2</v>
      </c>
      <c r="F9" s="96">
        <v>2</v>
      </c>
      <c r="G9" s="139"/>
      <c r="H9" s="96"/>
      <c r="I9" s="96"/>
      <c r="J9" s="96"/>
      <c r="K9" s="96"/>
      <c r="L9" s="9"/>
      <c r="M9" s="10"/>
      <c r="N9" s="10"/>
      <c r="O9" s="10"/>
      <c r="P9" s="10"/>
      <c r="Q9" s="9"/>
      <c r="R9" s="10"/>
      <c r="S9" s="10"/>
      <c r="T9" s="10"/>
      <c r="U9" s="10"/>
    </row>
    <row r="10" spans="1:22" s="15" customFormat="1" ht="15" customHeight="1">
      <c r="A10" s="192"/>
      <c r="B10" s="13" t="s">
        <v>18</v>
      </c>
      <c r="C10" s="14">
        <f>C6+C7+C8+C9</f>
        <v>4</v>
      </c>
      <c r="D10" s="14">
        <f t="shared" ref="D10:F10" si="0">D6+D7+D8+D9</f>
        <v>4</v>
      </c>
      <c r="E10" s="14">
        <f t="shared" si="0"/>
        <v>4</v>
      </c>
      <c r="F10" s="14">
        <f t="shared" si="0"/>
        <v>4</v>
      </c>
      <c r="G10" s="13" t="s">
        <v>18</v>
      </c>
      <c r="H10" s="13">
        <f>H6+H7+H8+H9</f>
        <v>4</v>
      </c>
      <c r="I10" s="13">
        <f t="shared" ref="I10:K10" si="1">I6+I7+I8+I9</f>
        <v>4</v>
      </c>
      <c r="J10" s="13">
        <f t="shared" si="1"/>
        <v>2</v>
      </c>
      <c r="K10" s="13">
        <f t="shared" si="1"/>
        <v>2</v>
      </c>
      <c r="L10" s="13" t="s">
        <v>18</v>
      </c>
      <c r="M10" s="13">
        <f>M6+M7+M8+M9</f>
        <v>0</v>
      </c>
      <c r="N10" s="13">
        <f t="shared" ref="N10:P10" si="2">N6+N7+N8+N9</f>
        <v>0</v>
      </c>
      <c r="O10" s="13">
        <f t="shared" si="2"/>
        <v>0</v>
      </c>
      <c r="P10" s="13">
        <f t="shared" si="2"/>
        <v>0</v>
      </c>
      <c r="Q10" s="13" t="s">
        <v>18</v>
      </c>
      <c r="R10" s="13">
        <f>R6+R7+R8+R9</f>
        <v>0</v>
      </c>
      <c r="S10" s="13">
        <f t="shared" ref="S10:U10" si="3">S6+S7+S8+S9</f>
        <v>0</v>
      </c>
      <c r="T10" s="13">
        <f t="shared" si="3"/>
        <v>0</v>
      </c>
      <c r="U10" s="13">
        <f t="shared" si="3"/>
        <v>0</v>
      </c>
    </row>
    <row r="11" spans="1:22" s="15" customFormat="1" ht="15" customHeight="1">
      <c r="A11" s="192"/>
      <c r="B11" s="16" t="s">
        <v>19</v>
      </c>
      <c r="C11" s="202">
        <f>C10+E10+H10+J10+M10+O10+R10+T10</f>
        <v>14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s="15" customFormat="1" ht="35.1" customHeight="1">
      <c r="A12" s="192"/>
      <c r="B12" s="204" t="s">
        <v>420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 s="11" customFormat="1" ht="15" customHeight="1">
      <c r="A13" s="192" t="s">
        <v>421</v>
      </c>
      <c r="B13" s="140" t="s">
        <v>25</v>
      </c>
      <c r="C13" s="141">
        <v>2</v>
      </c>
      <c r="D13" s="141">
        <v>2</v>
      </c>
      <c r="E13" s="141"/>
      <c r="F13" s="141"/>
      <c r="G13" s="140" t="s">
        <v>302</v>
      </c>
      <c r="H13" s="141"/>
      <c r="I13" s="141"/>
      <c r="J13" s="141">
        <v>2</v>
      </c>
      <c r="K13" s="141">
        <v>2</v>
      </c>
      <c r="L13" s="9"/>
      <c r="M13" s="10"/>
      <c r="N13" s="10"/>
      <c r="O13" s="10"/>
      <c r="P13" s="10"/>
      <c r="Q13" s="9"/>
      <c r="R13" s="10"/>
      <c r="S13" s="10"/>
      <c r="T13" s="10"/>
      <c r="U13" s="10"/>
    </row>
    <row r="14" spans="1:22" s="11" customFormat="1" ht="15" customHeight="1">
      <c r="A14" s="192"/>
      <c r="B14" s="140" t="s">
        <v>422</v>
      </c>
      <c r="C14" s="141"/>
      <c r="D14" s="141"/>
      <c r="E14" s="141">
        <v>2</v>
      </c>
      <c r="F14" s="141">
        <v>2</v>
      </c>
      <c r="G14" s="140"/>
      <c r="H14" s="141"/>
      <c r="I14" s="141"/>
      <c r="J14" s="141"/>
      <c r="K14" s="141"/>
      <c r="L14" s="9"/>
      <c r="M14" s="10"/>
      <c r="N14" s="10"/>
      <c r="O14" s="10"/>
      <c r="P14" s="10"/>
      <c r="Q14" s="9"/>
      <c r="R14" s="10"/>
      <c r="S14" s="10"/>
      <c r="T14" s="10"/>
      <c r="U14" s="10"/>
    </row>
    <row r="15" spans="1:22" s="11" customFormat="1" ht="15" customHeight="1">
      <c r="A15" s="192"/>
      <c r="B15" s="140" t="s">
        <v>423</v>
      </c>
      <c r="C15" s="141">
        <v>0</v>
      </c>
      <c r="D15" s="141">
        <v>1</v>
      </c>
      <c r="E15" s="141">
        <v>0</v>
      </c>
      <c r="F15" s="141">
        <v>1</v>
      </c>
      <c r="G15" s="140"/>
      <c r="H15" s="141"/>
      <c r="I15" s="141"/>
      <c r="J15" s="141"/>
      <c r="K15" s="141"/>
      <c r="L15" s="9"/>
      <c r="M15" s="10"/>
      <c r="N15" s="10"/>
      <c r="O15" s="10"/>
      <c r="P15" s="10"/>
      <c r="Q15" s="9"/>
      <c r="R15" s="10"/>
      <c r="S15" s="10"/>
      <c r="T15" s="10"/>
      <c r="U15" s="10"/>
    </row>
    <row r="16" spans="1:22" s="15" customFormat="1" ht="15" customHeight="1">
      <c r="A16" s="192"/>
      <c r="B16" s="13" t="s">
        <v>18</v>
      </c>
      <c r="C16" s="14">
        <f>C13+C14+C15</f>
        <v>2</v>
      </c>
      <c r="D16" s="14">
        <f t="shared" ref="D16:F16" si="4">D13+D14+D15</f>
        <v>3</v>
      </c>
      <c r="E16" s="14">
        <f t="shared" si="4"/>
        <v>2</v>
      </c>
      <c r="F16" s="14">
        <f t="shared" si="4"/>
        <v>3</v>
      </c>
      <c r="G16" s="13" t="s">
        <v>18</v>
      </c>
      <c r="H16" s="13">
        <f>H13+H14+H15</f>
        <v>0</v>
      </c>
      <c r="I16" s="13">
        <f t="shared" ref="I16:K16" si="5">I13+I14+I15</f>
        <v>0</v>
      </c>
      <c r="J16" s="13">
        <f t="shared" si="5"/>
        <v>2</v>
      </c>
      <c r="K16" s="13">
        <f t="shared" si="5"/>
        <v>2</v>
      </c>
      <c r="L16" s="13" t="s">
        <v>18</v>
      </c>
      <c r="M16" s="13">
        <f>M13+M14+M15</f>
        <v>0</v>
      </c>
      <c r="N16" s="13">
        <f t="shared" ref="N16:P16" si="6">N13+N14+N15</f>
        <v>0</v>
      </c>
      <c r="O16" s="13">
        <f t="shared" si="6"/>
        <v>0</v>
      </c>
      <c r="P16" s="13">
        <f t="shared" si="6"/>
        <v>0</v>
      </c>
      <c r="Q16" s="13" t="s">
        <v>18</v>
      </c>
      <c r="R16" s="13">
        <f>R13+R14+R15</f>
        <v>0</v>
      </c>
      <c r="S16" s="13">
        <f t="shared" ref="S16:U16" si="7">S13+S14+S15</f>
        <v>0</v>
      </c>
      <c r="T16" s="13">
        <f t="shared" si="7"/>
        <v>0</v>
      </c>
      <c r="U16" s="13">
        <f t="shared" si="7"/>
        <v>0</v>
      </c>
    </row>
    <row r="17" spans="1:62" s="15" customFormat="1" ht="15" customHeight="1">
      <c r="A17" s="192"/>
      <c r="B17" s="181" t="s">
        <v>19</v>
      </c>
      <c r="C17" s="203">
        <f>C16+E16+H16+J16+M16+O16+R16+T16</f>
        <v>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62" ht="57" customHeight="1">
      <c r="A18" s="192" t="s">
        <v>424</v>
      </c>
      <c r="B18" s="212" t="s">
        <v>691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62" s="15" customFormat="1" ht="15" customHeight="1">
      <c r="A19" s="192"/>
      <c r="B19" s="181" t="s">
        <v>19</v>
      </c>
      <c r="C19" s="203">
        <v>8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62" s="30" customFormat="1" ht="15" customHeight="1">
      <c r="A20" s="208" t="s">
        <v>425</v>
      </c>
      <c r="B20" s="26" t="s">
        <v>426</v>
      </c>
      <c r="C20" s="27">
        <v>2</v>
      </c>
      <c r="D20" s="27">
        <v>2</v>
      </c>
      <c r="E20" s="27"/>
      <c r="F20" s="27"/>
      <c r="G20" s="28" t="s">
        <v>427</v>
      </c>
      <c r="H20" s="27"/>
      <c r="I20" s="27"/>
      <c r="J20" s="27">
        <v>2</v>
      </c>
      <c r="K20" s="27">
        <v>2</v>
      </c>
      <c r="L20" s="29" t="s">
        <v>428</v>
      </c>
      <c r="M20" s="27">
        <v>2</v>
      </c>
      <c r="N20" s="27">
        <v>2</v>
      </c>
      <c r="O20" s="27"/>
      <c r="P20" s="27"/>
      <c r="Q20" s="29" t="s">
        <v>429</v>
      </c>
      <c r="R20" s="27"/>
      <c r="S20" s="27"/>
      <c r="T20" s="27">
        <v>2</v>
      </c>
      <c r="U20" s="27">
        <v>2</v>
      </c>
    </row>
    <row r="21" spans="1:62" s="30" customFormat="1" ht="15" customHeight="1">
      <c r="A21" s="208"/>
      <c r="B21" s="26"/>
      <c r="C21" s="31"/>
      <c r="D21" s="31"/>
      <c r="E21" s="31"/>
      <c r="F21" s="31"/>
      <c r="G21" s="26"/>
      <c r="H21" s="31"/>
      <c r="I21" s="31"/>
      <c r="J21" s="27"/>
      <c r="K21" s="27"/>
      <c r="L21" s="32"/>
      <c r="M21" s="31"/>
      <c r="N21" s="31"/>
      <c r="O21" s="31"/>
      <c r="P21" s="31"/>
      <c r="Q21" s="32"/>
      <c r="R21" s="31"/>
      <c r="S21" s="31"/>
      <c r="T21" s="31"/>
      <c r="U21" s="31"/>
    </row>
    <row r="22" spans="1:62" s="37" customFormat="1" ht="15" customHeight="1">
      <c r="A22" s="208"/>
      <c r="B22" s="33" t="s">
        <v>430</v>
      </c>
      <c r="C22" s="34">
        <f>C20+C21</f>
        <v>2</v>
      </c>
      <c r="D22" s="34">
        <f>D20+D21</f>
        <v>2</v>
      </c>
      <c r="E22" s="34">
        <f>E20+E21</f>
        <v>0</v>
      </c>
      <c r="F22" s="34">
        <f>F20+F21</f>
        <v>0</v>
      </c>
      <c r="G22" s="33" t="s">
        <v>430</v>
      </c>
      <c r="H22" s="34">
        <f>H20+H21</f>
        <v>0</v>
      </c>
      <c r="I22" s="34">
        <f>I20+I21</f>
        <v>0</v>
      </c>
      <c r="J22" s="34">
        <f>J20+J21</f>
        <v>2</v>
      </c>
      <c r="K22" s="34">
        <f>K20+K21</f>
        <v>2</v>
      </c>
      <c r="L22" s="35" t="s">
        <v>18</v>
      </c>
      <c r="M22" s="36">
        <f>M20+M21</f>
        <v>2</v>
      </c>
      <c r="N22" s="36">
        <f>N20+N21</f>
        <v>2</v>
      </c>
      <c r="O22" s="36">
        <f>O20+O21</f>
        <v>0</v>
      </c>
      <c r="P22" s="36">
        <f>P20+P21</f>
        <v>0</v>
      </c>
      <c r="Q22" s="35" t="s">
        <v>18</v>
      </c>
      <c r="R22" s="34">
        <f>R20+R21</f>
        <v>0</v>
      </c>
      <c r="S22" s="34">
        <f>S20+S21</f>
        <v>0</v>
      </c>
      <c r="T22" s="34">
        <f>T20+T21</f>
        <v>2</v>
      </c>
      <c r="U22" s="34">
        <f>U20+U21</f>
        <v>2</v>
      </c>
    </row>
    <row r="23" spans="1:62" s="37" customFormat="1" ht="15" customHeight="1">
      <c r="A23" s="208"/>
      <c r="B23" s="38" t="s">
        <v>431</v>
      </c>
      <c r="C23" s="209">
        <f>SUM(C22+E22+H22+J22+M22+O22+R22+T22)</f>
        <v>8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W23" s="30"/>
      <c r="X23" s="30"/>
      <c r="Y23" s="30"/>
      <c r="Z23" s="30"/>
      <c r="AA23" s="30"/>
      <c r="AB23" s="30"/>
    </row>
    <row r="24" spans="1:62" s="46" customFormat="1" ht="15" customHeight="1">
      <c r="A24" s="213" t="s">
        <v>432</v>
      </c>
      <c r="B24" s="139" t="s">
        <v>433</v>
      </c>
      <c r="C24" s="45">
        <v>3</v>
      </c>
      <c r="D24" s="45">
        <v>3</v>
      </c>
      <c r="E24" s="96"/>
      <c r="F24" s="96"/>
      <c r="G24" s="44" t="s">
        <v>434</v>
      </c>
      <c r="H24" s="45">
        <v>3</v>
      </c>
      <c r="I24" s="45">
        <v>3</v>
      </c>
      <c r="J24" s="45"/>
      <c r="K24" s="45"/>
      <c r="L24" s="52" t="s">
        <v>435</v>
      </c>
      <c r="M24" s="45">
        <v>3</v>
      </c>
      <c r="N24" s="45">
        <v>3</v>
      </c>
      <c r="O24" s="45"/>
      <c r="P24" s="45"/>
      <c r="Q24" s="44"/>
      <c r="R24" s="45"/>
      <c r="S24" s="45"/>
      <c r="T24" s="45"/>
      <c r="U24" s="4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1:62" s="46" customFormat="1" ht="15" customHeight="1">
      <c r="A25" s="213"/>
      <c r="B25" s="139" t="s">
        <v>436</v>
      </c>
      <c r="C25" s="96">
        <v>2</v>
      </c>
      <c r="D25" s="96">
        <v>3</v>
      </c>
      <c r="E25" s="96"/>
      <c r="F25" s="96"/>
      <c r="G25" s="52" t="s">
        <v>437</v>
      </c>
      <c r="H25" s="45">
        <v>2</v>
      </c>
      <c r="I25" s="45">
        <v>3</v>
      </c>
      <c r="J25" s="45"/>
      <c r="K25" s="45"/>
      <c r="L25" s="52" t="s">
        <v>438</v>
      </c>
      <c r="M25" s="45">
        <v>2</v>
      </c>
      <c r="N25" s="45">
        <v>4</v>
      </c>
      <c r="O25" s="122"/>
      <c r="P25" s="122"/>
      <c r="Q25" s="44"/>
      <c r="R25" s="45"/>
      <c r="S25" s="45"/>
      <c r="T25" s="45"/>
      <c r="U25" s="45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1:62" s="46" customFormat="1" ht="15" customHeight="1">
      <c r="A26" s="213"/>
      <c r="B26" s="139" t="s">
        <v>439</v>
      </c>
      <c r="C26" s="96">
        <v>2</v>
      </c>
      <c r="D26" s="96">
        <v>3</v>
      </c>
      <c r="E26" s="96"/>
      <c r="F26" s="96"/>
      <c r="G26" s="44" t="s">
        <v>440</v>
      </c>
      <c r="H26" s="45">
        <v>2</v>
      </c>
      <c r="I26" s="45">
        <v>3</v>
      </c>
      <c r="J26" s="122"/>
      <c r="K26" s="122"/>
      <c r="L26" s="52" t="s">
        <v>441</v>
      </c>
      <c r="M26" s="45">
        <v>2</v>
      </c>
      <c r="N26" s="45">
        <v>4</v>
      </c>
      <c r="O26" s="123"/>
      <c r="P26" s="123"/>
      <c r="Q26" s="123"/>
      <c r="R26" s="123"/>
      <c r="S26" s="123"/>
      <c r="T26" s="123"/>
      <c r="U26" s="123"/>
      <c r="V26" s="37"/>
      <c r="W26" s="37"/>
      <c r="X26" s="30"/>
      <c r="Y26" s="30"/>
      <c r="Z26" s="30"/>
      <c r="AA26" s="30"/>
      <c r="AB26" s="30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</row>
    <row r="27" spans="1:62" s="46" customFormat="1" ht="15" customHeight="1">
      <c r="A27" s="213"/>
      <c r="B27" s="139" t="s">
        <v>48</v>
      </c>
      <c r="C27" s="96"/>
      <c r="D27" s="96"/>
      <c r="E27" s="96">
        <v>3</v>
      </c>
      <c r="F27" s="96">
        <v>3</v>
      </c>
      <c r="G27" s="44" t="s">
        <v>442</v>
      </c>
      <c r="H27" s="53">
        <v>2</v>
      </c>
      <c r="I27" s="53">
        <v>3</v>
      </c>
      <c r="J27" s="53"/>
      <c r="K27" s="53"/>
      <c r="L27" s="44" t="s">
        <v>443</v>
      </c>
      <c r="M27" s="122">
        <v>2</v>
      </c>
      <c r="N27" s="122">
        <v>3</v>
      </c>
      <c r="O27" s="122">
        <v>2</v>
      </c>
      <c r="P27" s="122">
        <v>3</v>
      </c>
      <c r="Q27" s="44"/>
      <c r="R27" s="45"/>
      <c r="S27" s="45"/>
      <c r="T27" s="45"/>
      <c r="U27" s="45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s="46" customFormat="1" ht="15" customHeight="1">
      <c r="A28" s="213"/>
      <c r="B28" s="139" t="s">
        <v>444</v>
      </c>
      <c r="C28" s="96"/>
      <c r="D28" s="96"/>
      <c r="E28" s="96">
        <v>2</v>
      </c>
      <c r="F28" s="96">
        <v>4</v>
      </c>
      <c r="G28" s="52" t="s">
        <v>445</v>
      </c>
      <c r="H28" s="53"/>
      <c r="I28" s="53"/>
      <c r="J28" s="53">
        <v>3</v>
      </c>
      <c r="K28" s="53">
        <v>3</v>
      </c>
      <c r="L28" s="44" t="s">
        <v>446</v>
      </c>
      <c r="M28" s="45"/>
      <c r="N28" s="45"/>
      <c r="O28" s="45">
        <v>3</v>
      </c>
      <c r="P28" s="45">
        <v>3</v>
      </c>
      <c r="Q28" s="44"/>
      <c r="R28" s="45"/>
      <c r="S28" s="45"/>
      <c r="T28" s="45"/>
      <c r="U28" s="4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s="46" customFormat="1" ht="15" customHeight="1">
      <c r="A29" s="213"/>
      <c r="B29" s="139" t="s">
        <v>447</v>
      </c>
      <c r="C29" s="45"/>
      <c r="D29" s="45"/>
      <c r="E29" s="96">
        <v>2</v>
      </c>
      <c r="F29" s="96">
        <v>3</v>
      </c>
      <c r="G29" s="44" t="s">
        <v>448</v>
      </c>
      <c r="H29" s="53"/>
      <c r="I29" s="53"/>
      <c r="J29" s="45">
        <v>2</v>
      </c>
      <c r="K29" s="45">
        <v>3</v>
      </c>
      <c r="L29" s="44" t="s">
        <v>449</v>
      </c>
      <c r="M29" s="45"/>
      <c r="N29" s="45"/>
      <c r="O29" s="53">
        <v>2</v>
      </c>
      <c r="P29" s="53">
        <v>4</v>
      </c>
      <c r="Q29" s="44"/>
      <c r="R29" s="45"/>
      <c r="S29" s="45"/>
      <c r="T29" s="45"/>
      <c r="U29" s="45"/>
      <c r="V29" s="37"/>
      <c r="W29" s="37"/>
      <c r="X29" s="30"/>
      <c r="Y29" s="30"/>
      <c r="Z29" s="30"/>
      <c r="AA29" s="30"/>
      <c r="AB29" s="30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s="46" customFormat="1" ht="15" customHeight="1">
      <c r="A30" s="213"/>
      <c r="B30" s="44" t="s">
        <v>450</v>
      </c>
      <c r="C30" s="96"/>
      <c r="D30" s="96"/>
      <c r="E30" s="96">
        <v>2</v>
      </c>
      <c r="F30" s="96">
        <v>3</v>
      </c>
      <c r="G30" s="52" t="s">
        <v>451</v>
      </c>
      <c r="H30" s="45"/>
      <c r="I30" s="45"/>
      <c r="J30" s="122">
        <v>2</v>
      </c>
      <c r="K30" s="122">
        <v>4</v>
      </c>
      <c r="L30" s="44" t="s">
        <v>452</v>
      </c>
      <c r="M30" s="45"/>
      <c r="N30" s="45"/>
      <c r="O30" s="45">
        <v>2</v>
      </c>
      <c r="P30" s="45">
        <v>3</v>
      </c>
      <c r="Q30" s="52"/>
      <c r="R30" s="53"/>
      <c r="S30" s="53"/>
      <c r="T30" s="45"/>
      <c r="U30" s="45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s="46" customFormat="1" ht="15" customHeight="1">
      <c r="A31" s="213"/>
      <c r="B31" s="139"/>
      <c r="C31" s="96"/>
      <c r="D31" s="96"/>
      <c r="E31" s="96"/>
      <c r="F31" s="96"/>
      <c r="G31" s="44"/>
      <c r="H31" s="45"/>
      <c r="I31" s="45"/>
      <c r="J31" s="45"/>
      <c r="K31" s="45"/>
      <c r="L31" s="44" t="s">
        <v>453</v>
      </c>
      <c r="M31" s="45"/>
      <c r="N31" s="45"/>
      <c r="O31" s="53">
        <v>2</v>
      </c>
      <c r="P31" s="53">
        <v>4</v>
      </c>
      <c r="Q31" s="44"/>
      <c r="R31" s="53"/>
      <c r="S31" s="53"/>
      <c r="T31" s="53"/>
      <c r="U31" s="53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</row>
    <row r="32" spans="1:62" s="46" customFormat="1" ht="15" customHeight="1">
      <c r="A32" s="213"/>
      <c r="B32" s="76" t="s">
        <v>18</v>
      </c>
      <c r="C32" s="76">
        <f>C24+C25+C26+C27+C28+C29+C30+C31</f>
        <v>7</v>
      </c>
      <c r="D32" s="76">
        <f>D24+D25+D26+D27+D28+D29+D30+D31</f>
        <v>9</v>
      </c>
      <c r="E32" s="76">
        <f>E24+E25+E26+E27+E28+E29+E30+E31</f>
        <v>9</v>
      </c>
      <c r="F32" s="76">
        <f>F24+F25+F26+F27+F28+F29+F30+F31</f>
        <v>13</v>
      </c>
      <c r="G32" s="76" t="s">
        <v>430</v>
      </c>
      <c r="H32" s="76">
        <f>H24+H25+H26+H27+H28+H29+H30+H31</f>
        <v>9</v>
      </c>
      <c r="I32" s="76">
        <f>I24+I25+I26+I27+I28+I29+I30+I31</f>
        <v>12</v>
      </c>
      <c r="J32" s="76">
        <f>J24+J25+J26+J27+J28+J29+J30+J31</f>
        <v>7</v>
      </c>
      <c r="K32" s="76">
        <f>K24+K25+K26+K27+K28+K29+K30+K31</f>
        <v>10</v>
      </c>
      <c r="L32" s="76" t="s">
        <v>18</v>
      </c>
      <c r="M32" s="76">
        <f>M24+M25+M26+M27</f>
        <v>9</v>
      </c>
      <c r="N32" s="76">
        <f>N24+N25+N26+N27</f>
        <v>14</v>
      </c>
      <c r="O32" s="76">
        <f>O27+O28+O29+O30+O31</f>
        <v>11</v>
      </c>
      <c r="P32" s="76">
        <f>P27+P28+P29+P30+P31</f>
        <v>17</v>
      </c>
      <c r="Q32" s="76" t="s">
        <v>18</v>
      </c>
      <c r="R32" s="76">
        <f>R24+R25+R26+R27+R28+R29+R30+R31</f>
        <v>0</v>
      </c>
      <c r="S32" s="76">
        <f t="shared" ref="S32:U32" si="8">S24+S25+S26+S27+S28+S29+S30+S31</f>
        <v>0</v>
      </c>
      <c r="T32" s="76">
        <f t="shared" si="8"/>
        <v>0</v>
      </c>
      <c r="U32" s="76">
        <f t="shared" si="8"/>
        <v>0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</row>
    <row r="33" spans="1:62" s="46" customFormat="1" ht="15" customHeight="1">
      <c r="A33" s="213"/>
      <c r="B33" s="66" t="s">
        <v>19</v>
      </c>
      <c r="C33" s="210">
        <f>C32+E32+H32+J32+M32+O32+R32+T32</f>
        <v>52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37"/>
      <c r="W33" s="37"/>
      <c r="X33" s="30"/>
      <c r="Y33" s="30"/>
      <c r="Z33" s="30"/>
      <c r="AA33" s="30"/>
      <c r="AB33" s="3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46" customFormat="1" ht="15" customHeight="1">
      <c r="A34" s="196" t="s">
        <v>454</v>
      </c>
      <c r="B34" s="44" t="s">
        <v>455</v>
      </c>
      <c r="C34" s="122"/>
      <c r="D34" s="122"/>
      <c r="E34" s="122">
        <v>3</v>
      </c>
      <c r="F34" s="122" t="s">
        <v>89</v>
      </c>
      <c r="G34" s="142" t="s">
        <v>456</v>
      </c>
      <c r="H34" s="143"/>
      <c r="I34" s="143"/>
      <c r="J34" s="122">
        <v>3</v>
      </c>
      <c r="K34" s="122" t="s">
        <v>89</v>
      </c>
      <c r="L34" s="52" t="s">
        <v>457</v>
      </c>
      <c r="M34" s="143"/>
      <c r="N34" s="143"/>
      <c r="O34" s="122">
        <v>3</v>
      </c>
      <c r="P34" s="122" t="s">
        <v>89</v>
      </c>
      <c r="Q34" s="44" t="s">
        <v>458</v>
      </c>
      <c r="R34" s="122">
        <v>9</v>
      </c>
      <c r="S34" s="122" t="s">
        <v>89</v>
      </c>
      <c r="T34" s="122">
        <v>9</v>
      </c>
      <c r="U34" s="122" t="s">
        <v>89</v>
      </c>
      <c r="V34" s="37"/>
      <c r="W34" s="37"/>
      <c r="X34" s="30"/>
      <c r="Y34" s="30"/>
      <c r="Z34" s="30"/>
      <c r="AA34" s="30"/>
      <c r="AB34" s="3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  <row r="35" spans="1:62" s="46" customFormat="1" ht="15" customHeight="1">
      <c r="A35" s="197"/>
      <c r="B35" s="44" t="s">
        <v>459</v>
      </c>
      <c r="C35" s="122"/>
      <c r="D35" s="122"/>
      <c r="E35" s="122">
        <v>2</v>
      </c>
      <c r="F35" s="122">
        <v>3</v>
      </c>
      <c r="G35" s="142" t="s">
        <v>460</v>
      </c>
      <c r="H35" s="143">
        <v>2</v>
      </c>
      <c r="I35" s="143">
        <v>3</v>
      </c>
      <c r="J35" s="53"/>
      <c r="K35" s="53"/>
      <c r="L35" s="52"/>
      <c r="M35" s="143"/>
      <c r="N35" s="143"/>
      <c r="O35" s="53"/>
      <c r="P35" s="53"/>
      <c r="Q35" s="44" t="s">
        <v>461</v>
      </c>
      <c r="R35" s="45">
        <v>3</v>
      </c>
      <c r="S35" s="45">
        <v>3</v>
      </c>
      <c r="T35" s="122"/>
      <c r="U35" s="122"/>
      <c r="V35" s="144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</row>
    <row r="36" spans="1:62" s="46" customFormat="1" ht="15" customHeight="1">
      <c r="A36" s="197"/>
      <c r="B36" s="44"/>
      <c r="C36" s="122"/>
      <c r="D36" s="122"/>
      <c r="E36" s="122"/>
      <c r="F36" s="122"/>
      <c r="G36" s="142" t="s">
        <v>462</v>
      </c>
      <c r="H36" s="143"/>
      <c r="I36" s="143"/>
      <c r="J36" s="53">
        <v>2</v>
      </c>
      <c r="K36" s="53">
        <v>3</v>
      </c>
      <c r="L36" s="52"/>
      <c r="M36" s="143"/>
      <c r="N36" s="143"/>
      <c r="O36" s="53"/>
      <c r="P36" s="53"/>
      <c r="Q36" s="44" t="s">
        <v>463</v>
      </c>
      <c r="R36" s="45"/>
      <c r="S36" s="45"/>
      <c r="T36" s="122">
        <v>3</v>
      </c>
      <c r="U36" s="122">
        <v>3</v>
      </c>
      <c r="V36" s="145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1:62" s="46" customFormat="1" ht="15" customHeight="1">
      <c r="A37" s="197"/>
      <c r="B37" s="44"/>
      <c r="C37" s="122"/>
      <c r="D37" s="122"/>
      <c r="E37" s="122"/>
      <c r="F37" s="122"/>
      <c r="G37" s="146"/>
      <c r="H37" s="147"/>
      <c r="I37" s="147"/>
      <c r="J37" s="147"/>
      <c r="K37" s="147"/>
      <c r="L37" s="52"/>
      <c r="M37" s="147"/>
      <c r="N37" s="147"/>
      <c r="O37" s="147"/>
      <c r="P37" s="147"/>
      <c r="Q37" s="44" t="s">
        <v>464</v>
      </c>
      <c r="R37" s="45"/>
      <c r="S37" s="45"/>
      <c r="T37" s="122">
        <v>3</v>
      </c>
      <c r="U37" s="122">
        <v>3</v>
      </c>
      <c r="V37" s="145"/>
      <c r="W37" s="37"/>
      <c r="X37" s="30"/>
      <c r="Y37" s="30"/>
      <c r="Z37" s="30"/>
      <c r="AA37" s="30"/>
      <c r="AB37" s="3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</row>
    <row r="38" spans="1:62" s="46" customFormat="1" ht="15" customHeight="1">
      <c r="A38" s="197"/>
      <c r="B38" s="76" t="s">
        <v>18</v>
      </c>
      <c r="C38" s="76">
        <f>C35+C36+C37</f>
        <v>0</v>
      </c>
      <c r="D38" s="76">
        <f t="shared" ref="D38:F38" si="9">D35+D36+D37</f>
        <v>0</v>
      </c>
      <c r="E38" s="76">
        <f>E34+E35</f>
        <v>5</v>
      </c>
      <c r="F38" s="76">
        <f t="shared" si="9"/>
        <v>3</v>
      </c>
      <c r="G38" s="76" t="s">
        <v>18</v>
      </c>
      <c r="H38" s="76">
        <f>H35+H36+H37</f>
        <v>2</v>
      </c>
      <c r="I38" s="76">
        <f t="shared" ref="I38" si="10">I35+I36+I37</f>
        <v>3</v>
      </c>
      <c r="J38" s="76">
        <f>J34+J36</f>
        <v>5</v>
      </c>
      <c r="K38" s="76">
        <f t="shared" ref="K38" si="11">K35+K36+K37</f>
        <v>3</v>
      </c>
      <c r="L38" s="76" t="s">
        <v>18</v>
      </c>
      <c r="M38" s="76">
        <f>M35+M36+M37</f>
        <v>0</v>
      </c>
      <c r="N38" s="76">
        <f t="shared" ref="N38" si="12">N35+N36+N37</f>
        <v>0</v>
      </c>
      <c r="O38" s="76">
        <f>O34</f>
        <v>3</v>
      </c>
      <c r="P38" s="76">
        <f t="shared" ref="P38" si="13">P35+P36+P37</f>
        <v>0</v>
      </c>
      <c r="Q38" s="76" t="s">
        <v>18</v>
      </c>
      <c r="R38" s="76">
        <f>R34+R35</f>
        <v>12</v>
      </c>
      <c r="S38" s="76">
        <f t="shared" ref="S38" si="14">S35+S36+S37</f>
        <v>3</v>
      </c>
      <c r="T38" s="76">
        <f>T34+T36+T37</f>
        <v>15</v>
      </c>
      <c r="U38" s="76">
        <f t="shared" ref="U38" si="15">U35+U36+U37</f>
        <v>6</v>
      </c>
      <c r="V38" s="37"/>
      <c r="W38" s="37"/>
      <c r="X38" s="37"/>
      <c r="Y38" s="37"/>
      <c r="Z38" s="30"/>
      <c r="AA38" s="30"/>
      <c r="AB38" s="30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1:62" s="46" customFormat="1" ht="15" customHeight="1">
      <c r="A39" s="198"/>
      <c r="B39" s="66" t="s">
        <v>19</v>
      </c>
      <c r="C39" s="226">
        <f>C38+E38+H38+J38+M38+O38+R38+T38</f>
        <v>42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7"/>
      <c r="V39" s="37"/>
      <c r="W39" s="37"/>
      <c r="X39" s="37"/>
      <c r="Y39" s="37"/>
      <c r="Z39" s="30"/>
      <c r="AA39" s="30"/>
      <c r="AB39" s="30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1:62" s="46" customFormat="1" ht="15" customHeight="1">
      <c r="A40" s="196" t="s">
        <v>465</v>
      </c>
      <c r="B40" s="44" t="s">
        <v>466</v>
      </c>
      <c r="C40" s="122">
        <v>3</v>
      </c>
      <c r="D40" s="122">
        <v>3</v>
      </c>
      <c r="E40" s="129"/>
      <c r="F40" s="129"/>
      <c r="G40" s="146" t="s">
        <v>467</v>
      </c>
      <c r="H40" s="147">
        <v>3</v>
      </c>
      <c r="I40" s="147">
        <v>3</v>
      </c>
      <c r="J40" s="147"/>
      <c r="K40" s="147"/>
      <c r="L40" s="52" t="s">
        <v>468</v>
      </c>
      <c r="M40" s="143">
        <v>3</v>
      </c>
      <c r="N40" s="143">
        <v>3</v>
      </c>
      <c r="O40" s="122"/>
      <c r="P40" s="122"/>
      <c r="Q40" s="44" t="s">
        <v>469</v>
      </c>
      <c r="R40" s="45">
        <v>3</v>
      </c>
      <c r="S40" s="45">
        <v>3</v>
      </c>
      <c r="T40" s="122"/>
      <c r="U40" s="122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</row>
    <row r="41" spans="1:62" s="46" customFormat="1" ht="15" customHeight="1">
      <c r="A41" s="197"/>
      <c r="B41" s="44"/>
      <c r="C41" s="122"/>
      <c r="D41" s="122"/>
      <c r="E41" s="129"/>
      <c r="F41" s="129"/>
      <c r="G41" s="142" t="s">
        <v>470</v>
      </c>
      <c r="H41" s="143"/>
      <c r="I41" s="143"/>
      <c r="J41" s="122">
        <v>3</v>
      </c>
      <c r="K41" s="53">
        <v>3</v>
      </c>
      <c r="L41" s="44" t="s">
        <v>471</v>
      </c>
      <c r="M41" s="143">
        <v>3</v>
      </c>
      <c r="N41" s="143">
        <v>3</v>
      </c>
      <c r="O41" s="122"/>
      <c r="P41" s="53"/>
      <c r="Q41" s="44" t="s">
        <v>472</v>
      </c>
      <c r="R41" s="122">
        <v>3</v>
      </c>
      <c r="S41" s="122">
        <v>3</v>
      </c>
      <c r="T41" s="122"/>
      <c r="U41" s="122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</row>
    <row r="42" spans="1:62" s="46" customFormat="1" ht="15" customHeight="1">
      <c r="A42" s="197"/>
      <c r="B42" s="44"/>
      <c r="C42" s="122"/>
      <c r="D42" s="122"/>
      <c r="E42" s="129"/>
      <c r="F42" s="129"/>
      <c r="G42" s="148"/>
      <c r="H42" s="143"/>
      <c r="I42" s="143"/>
      <c r="J42" s="53"/>
      <c r="K42" s="53"/>
      <c r="L42" s="44" t="s">
        <v>473</v>
      </c>
      <c r="M42" s="143"/>
      <c r="N42" s="143"/>
      <c r="O42" s="53">
        <v>3</v>
      </c>
      <c r="P42" s="53">
        <v>3</v>
      </c>
      <c r="Q42" s="44" t="s">
        <v>474</v>
      </c>
      <c r="R42" s="122">
        <v>3</v>
      </c>
      <c r="S42" s="122">
        <v>3</v>
      </c>
      <c r="T42" s="122"/>
      <c r="U42" s="122"/>
      <c r="V42" s="37"/>
      <c r="W42" s="37"/>
      <c r="X42" s="30"/>
      <c r="Y42" s="30"/>
      <c r="Z42" s="30"/>
      <c r="AA42" s="30"/>
      <c r="AB42" s="30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s="46" customFormat="1" ht="15" customHeight="1">
      <c r="A43" s="197"/>
      <c r="B43" s="44"/>
      <c r="C43" s="122"/>
      <c r="D43" s="122"/>
      <c r="E43" s="129"/>
      <c r="F43" s="129"/>
      <c r="G43" s="148"/>
      <c r="H43" s="143"/>
      <c r="I43" s="143"/>
      <c r="J43" s="53"/>
      <c r="K43" s="53"/>
      <c r="L43" s="44" t="s">
        <v>475</v>
      </c>
      <c r="M43" s="143"/>
      <c r="N43" s="143"/>
      <c r="O43" s="53">
        <v>3</v>
      </c>
      <c r="P43" s="53">
        <v>3</v>
      </c>
      <c r="Q43" s="44" t="s">
        <v>476</v>
      </c>
      <c r="R43" s="122">
        <v>3</v>
      </c>
      <c r="S43" s="122">
        <v>3</v>
      </c>
      <c r="T43" s="122"/>
      <c r="U43" s="122"/>
      <c r="V43" s="37"/>
      <c r="W43" s="37"/>
      <c r="X43" s="30"/>
      <c r="Y43" s="30"/>
      <c r="Z43" s="30"/>
      <c r="AA43" s="30"/>
      <c r="AB43" s="3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s="46" customFormat="1" ht="15" customHeight="1">
      <c r="A44" s="197"/>
      <c r="B44" s="44"/>
      <c r="C44" s="122"/>
      <c r="D44" s="122"/>
      <c r="E44" s="129"/>
      <c r="F44" s="129"/>
      <c r="G44" s="148"/>
      <c r="H44" s="143"/>
      <c r="I44" s="143"/>
      <c r="J44" s="53"/>
      <c r="K44" s="53"/>
      <c r="L44" s="44" t="s">
        <v>477</v>
      </c>
      <c r="M44" s="143"/>
      <c r="N44" s="143"/>
      <c r="O44" s="53">
        <v>3</v>
      </c>
      <c r="P44" s="53">
        <v>3</v>
      </c>
      <c r="Q44" s="44" t="s">
        <v>478</v>
      </c>
      <c r="R44" s="122"/>
      <c r="S44" s="122"/>
      <c r="T44" s="122">
        <v>3</v>
      </c>
      <c r="U44" s="122">
        <v>3</v>
      </c>
      <c r="V44" s="37"/>
      <c r="W44" s="37"/>
      <c r="X44" s="30"/>
      <c r="Y44" s="30"/>
      <c r="Z44" s="30"/>
      <c r="AA44" s="30"/>
      <c r="AB44" s="30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s="46" customFormat="1" ht="15" customHeight="1">
      <c r="A45" s="197"/>
      <c r="B45" s="44"/>
      <c r="C45" s="122"/>
      <c r="D45" s="122"/>
      <c r="E45" s="129"/>
      <c r="F45" s="129"/>
      <c r="G45" s="142"/>
      <c r="H45" s="143"/>
      <c r="I45" s="143"/>
      <c r="J45" s="122"/>
      <c r="K45" s="53"/>
      <c r="L45" s="52"/>
      <c r="M45" s="143"/>
      <c r="N45" s="143"/>
      <c r="O45" s="122"/>
      <c r="P45" s="53"/>
      <c r="Q45" s="52" t="s">
        <v>479</v>
      </c>
      <c r="R45" s="122"/>
      <c r="S45" s="122"/>
      <c r="T45" s="122">
        <v>3</v>
      </c>
      <c r="U45" s="122">
        <v>3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</row>
    <row r="46" spans="1:62" s="46" customFormat="1" ht="15" customHeight="1">
      <c r="A46" s="197"/>
      <c r="B46" s="44"/>
      <c r="C46" s="122"/>
      <c r="D46" s="122"/>
      <c r="E46" s="129"/>
      <c r="F46" s="129"/>
      <c r="G46" s="142"/>
      <c r="H46" s="143"/>
      <c r="I46" s="143"/>
      <c r="J46" s="122"/>
      <c r="K46" s="53"/>
      <c r="L46" s="52"/>
      <c r="M46" s="143"/>
      <c r="N46" s="143"/>
      <c r="O46" s="122"/>
      <c r="P46" s="53"/>
      <c r="Q46" s="52" t="s">
        <v>480</v>
      </c>
      <c r="R46" s="122"/>
      <c r="S46" s="122"/>
      <c r="T46" s="122">
        <v>3</v>
      </c>
      <c r="U46" s="122">
        <v>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</row>
    <row r="47" spans="1:62" s="46" customFormat="1" ht="15" customHeight="1">
      <c r="A47" s="197"/>
      <c r="B47" s="76" t="s">
        <v>18</v>
      </c>
      <c r="C47" s="76">
        <f>SUM(C40:C46)</f>
        <v>3</v>
      </c>
      <c r="D47" s="76">
        <f t="shared" ref="D47:F47" si="16">SUM(D40:D46)</f>
        <v>3</v>
      </c>
      <c r="E47" s="76">
        <f t="shared" si="16"/>
        <v>0</v>
      </c>
      <c r="F47" s="76">
        <f t="shared" si="16"/>
        <v>0</v>
      </c>
      <c r="G47" s="76" t="s">
        <v>18</v>
      </c>
      <c r="H47" s="76">
        <f>SUM(H40:H46)</f>
        <v>3</v>
      </c>
      <c r="I47" s="76">
        <f t="shared" ref="I47:K47" si="17">SUM(I40:I46)</f>
        <v>3</v>
      </c>
      <c r="J47" s="76">
        <f t="shared" si="17"/>
        <v>3</v>
      </c>
      <c r="K47" s="76">
        <f t="shared" si="17"/>
        <v>3</v>
      </c>
      <c r="L47" s="76" t="s">
        <v>18</v>
      </c>
      <c r="M47" s="76">
        <f>SUM(M40:M46)</f>
        <v>6</v>
      </c>
      <c r="N47" s="76">
        <f t="shared" ref="N47:P47" si="18">SUM(N40:N46)</f>
        <v>6</v>
      </c>
      <c r="O47" s="76">
        <f t="shared" si="18"/>
        <v>9</v>
      </c>
      <c r="P47" s="76">
        <f t="shared" si="18"/>
        <v>9</v>
      </c>
      <c r="Q47" s="76" t="s">
        <v>18</v>
      </c>
      <c r="R47" s="76">
        <f>SUM(R40:R46)</f>
        <v>12</v>
      </c>
      <c r="S47" s="76">
        <f t="shared" ref="S47:U47" si="19">SUM(S40:S46)</f>
        <v>12</v>
      </c>
      <c r="T47" s="76">
        <f t="shared" si="19"/>
        <v>9</v>
      </c>
      <c r="U47" s="76">
        <f t="shared" si="19"/>
        <v>9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1:62" s="46" customFormat="1" ht="15" customHeight="1">
      <c r="A48" s="198"/>
      <c r="B48" s="66" t="s">
        <v>19</v>
      </c>
      <c r="C48" s="226">
        <f>C47+E47+H47+J47+M47+O47+R47+T47</f>
        <v>45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ht="15" customHeight="1">
      <c r="A49" s="192" t="s">
        <v>481</v>
      </c>
      <c r="B49" s="220" t="s">
        <v>482</v>
      </c>
      <c r="C49" s="220"/>
      <c r="D49" s="220"/>
      <c r="E49" s="220"/>
      <c r="F49" s="220"/>
      <c r="G49" s="214" t="s">
        <v>677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5"/>
      <c r="V49" s="37"/>
      <c r="W49" s="37"/>
      <c r="Z49" s="78"/>
      <c r="AA49" s="30"/>
      <c r="AB49" s="30"/>
      <c r="AC49" s="37"/>
      <c r="AD49" s="37"/>
      <c r="AE49" s="37"/>
      <c r="AF49" s="37"/>
      <c r="AH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C49" s="37"/>
      <c r="BD49" s="37"/>
      <c r="BE49" s="37"/>
      <c r="BF49" s="37"/>
      <c r="BG49" s="37"/>
      <c r="BH49" s="37"/>
      <c r="BJ49" s="37"/>
    </row>
    <row r="50" spans="1:62" ht="15" customHeight="1">
      <c r="A50" s="192"/>
      <c r="B50" s="220" t="s">
        <v>684</v>
      </c>
      <c r="C50" s="220"/>
      <c r="D50" s="220"/>
      <c r="E50" s="220"/>
      <c r="F50" s="220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7"/>
      <c r="V50" s="37"/>
      <c r="Z50" s="30"/>
      <c r="AA50" s="30"/>
      <c r="AB50" s="30"/>
      <c r="AC50" s="37"/>
      <c r="AE50" s="37"/>
      <c r="AF50" s="37"/>
      <c r="AH50" s="37"/>
      <c r="AK50" s="37"/>
      <c r="AL50" s="37"/>
      <c r="AM50" s="37"/>
      <c r="AN50" s="37"/>
      <c r="AP50" s="37"/>
      <c r="AR50" s="37"/>
      <c r="AW50" s="37"/>
      <c r="AY50" s="37"/>
      <c r="BA50" s="37"/>
      <c r="BF50" s="37"/>
      <c r="BG50" s="37"/>
      <c r="BH50" s="37"/>
      <c r="BJ50" s="37"/>
    </row>
    <row r="51" spans="1:62" ht="15" customHeight="1">
      <c r="A51" s="192"/>
      <c r="B51" s="220" t="s">
        <v>695</v>
      </c>
      <c r="C51" s="220"/>
      <c r="D51" s="220"/>
      <c r="E51" s="220"/>
      <c r="F51" s="220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7"/>
      <c r="V51" s="37"/>
      <c r="Z51" s="30"/>
      <c r="AA51" s="30"/>
      <c r="AB51" s="30"/>
      <c r="AE51" s="37"/>
      <c r="AF51" s="37"/>
      <c r="AN51" s="37"/>
      <c r="BJ51" s="37"/>
    </row>
    <row r="52" spans="1:62" ht="15" customHeight="1">
      <c r="A52" s="192"/>
      <c r="B52" s="220" t="s">
        <v>483</v>
      </c>
      <c r="C52" s="220"/>
      <c r="D52" s="220"/>
      <c r="E52" s="220"/>
      <c r="F52" s="220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7"/>
      <c r="AA52" s="30"/>
      <c r="AB52" s="30"/>
      <c r="AE52" s="37"/>
    </row>
    <row r="53" spans="1:62" ht="15" customHeight="1">
      <c r="A53" s="192"/>
      <c r="B53" s="220" t="s">
        <v>484</v>
      </c>
      <c r="C53" s="220"/>
      <c r="D53" s="220"/>
      <c r="E53" s="220"/>
      <c r="F53" s="220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7"/>
      <c r="AA53" s="30"/>
    </row>
    <row r="54" spans="1:62" ht="15" customHeight="1">
      <c r="A54" s="192"/>
      <c r="B54" s="230" t="s">
        <v>485</v>
      </c>
      <c r="C54" s="231"/>
      <c r="D54" s="231"/>
      <c r="E54" s="231"/>
      <c r="F54" s="232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7"/>
      <c r="AA54" s="30"/>
    </row>
    <row r="55" spans="1:62" ht="15" customHeight="1">
      <c r="A55" s="192"/>
      <c r="B55" s="233"/>
      <c r="C55" s="234"/>
      <c r="D55" s="234"/>
      <c r="E55" s="234"/>
      <c r="F55" s="235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7"/>
    </row>
    <row r="56" spans="1:62" ht="15" customHeight="1">
      <c r="A56" s="192"/>
      <c r="B56" s="236"/>
      <c r="C56" s="237"/>
      <c r="D56" s="237"/>
      <c r="E56" s="237"/>
      <c r="F56" s="238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7"/>
    </row>
    <row r="57" spans="1:62">
      <c r="A57" s="192"/>
      <c r="B57" s="227" t="s">
        <v>486</v>
      </c>
      <c r="C57" s="228"/>
      <c r="D57" s="228"/>
      <c r="E57" s="228"/>
      <c r="F57" s="229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</row>
  </sheetData>
  <mergeCells count="44"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  <mergeCell ref="R3:U3"/>
    <mergeCell ref="C4:D4"/>
    <mergeCell ref="R4:S4"/>
    <mergeCell ref="T4:U4"/>
    <mergeCell ref="C17:U17"/>
    <mergeCell ref="A20:A23"/>
    <mergeCell ref="C23:U23"/>
    <mergeCell ref="E4:F4"/>
    <mergeCell ref="H4:I4"/>
    <mergeCell ref="J4:K4"/>
    <mergeCell ref="M4:N4"/>
    <mergeCell ref="O4:P4"/>
    <mergeCell ref="A6:A12"/>
    <mergeCell ref="C11:U11"/>
    <mergeCell ref="B12:U12"/>
    <mergeCell ref="A13:A17"/>
    <mergeCell ref="A24:A33"/>
    <mergeCell ref="C33:U33"/>
    <mergeCell ref="A18:A19"/>
    <mergeCell ref="B18:U18"/>
    <mergeCell ref="C19:U19"/>
    <mergeCell ref="A34:A39"/>
    <mergeCell ref="C39:U39"/>
    <mergeCell ref="B57:F57"/>
    <mergeCell ref="A40:A48"/>
    <mergeCell ref="C48:U48"/>
    <mergeCell ref="A49:A57"/>
    <mergeCell ref="B49:F49"/>
    <mergeCell ref="G49:U57"/>
    <mergeCell ref="B50:F50"/>
    <mergeCell ref="B51:F51"/>
    <mergeCell ref="B52:F52"/>
    <mergeCell ref="B53:F53"/>
    <mergeCell ref="B54:F56"/>
  </mergeCells>
  <phoneticPr fontId="7" type="noConversion"/>
  <printOptions horizontalCentered="1"/>
  <pageMargins left="0" right="0" top="0" bottom="0" header="0.39370078740157483" footer="0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5"/>
  <sheetViews>
    <sheetView view="pageBreakPreview" zoomScaleNormal="100" zoomScaleSheetLayoutView="100" workbookViewId="0">
      <selection activeCell="Y62" sqref="Y62"/>
    </sheetView>
  </sheetViews>
  <sheetFormatPr defaultColWidth="9" defaultRowHeight="15.75"/>
  <cols>
    <col min="1" max="1" width="3.125" style="79" customWidth="1"/>
    <col min="2" max="2" width="18.625" style="80" customWidth="1"/>
    <col min="3" max="6" width="3.125" style="81" customWidth="1"/>
    <col min="7" max="7" width="18.625" style="80" customWidth="1"/>
    <col min="8" max="11" width="3.125" style="81" customWidth="1"/>
    <col min="12" max="12" width="18.625" style="80" customWidth="1"/>
    <col min="13" max="16" width="3.125" style="81" customWidth="1"/>
    <col min="17" max="17" width="18.625" style="80" customWidth="1"/>
    <col min="18" max="21" width="3.125" style="81" customWidth="1"/>
    <col min="22" max="16384" width="9" style="1"/>
  </cols>
  <sheetData>
    <row r="1" spans="1:22" ht="30" customHeight="1">
      <c r="A1" s="193" t="s">
        <v>284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s="3" customFormat="1" ht="30" customHeight="1">
      <c r="A2" s="194" t="s">
        <v>672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2"/>
    </row>
    <row r="3" spans="1:22">
      <c r="A3" s="192" t="s">
        <v>0</v>
      </c>
      <c r="B3" s="195" t="s">
        <v>285</v>
      </c>
      <c r="C3" s="192" t="s">
        <v>2</v>
      </c>
      <c r="D3" s="192"/>
      <c r="E3" s="192"/>
      <c r="F3" s="192"/>
      <c r="G3" s="195" t="s">
        <v>3</v>
      </c>
      <c r="H3" s="192" t="s">
        <v>4</v>
      </c>
      <c r="I3" s="192"/>
      <c r="J3" s="192"/>
      <c r="K3" s="192"/>
      <c r="L3" s="195" t="s">
        <v>3</v>
      </c>
      <c r="M3" s="192" t="s">
        <v>5</v>
      </c>
      <c r="N3" s="192"/>
      <c r="O3" s="192"/>
      <c r="P3" s="192"/>
      <c r="Q3" s="195" t="s">
        <v>3</v>
      </c>
      <c r="R3" s="192" t="s">
        <v>6</v>
      </c>
      <c r="S3" s="192"/>
      <c r="T3" s="192"/>
      <c r="U3" s="192"/>
    </row>
    <row r="4" spans="1:22">
      <c r="A4" s="192"/>
      <c r="B4" s="195"/>
      <c r="C4" s="192" t="s">
        <v>7</v>
      </c>
      <c r="D4" s="192"/>
      <c r="E4" s="192" t="s">
        <v>8</v>
      </c>
      <c r="F4" s="192"/>
      <c r="G4" s="195"/>
      <c r="H4" s="192" t="s">
        <v>7</v>
      </c>
      <c r="I4" s="192"/>
      <c r="J4" s="192" t="s">
        <v>8</v>
      </c>
      <c r="K4" s="192"/>
      <c r="L4" s="195"/>
      <c r="M4" s="192" t="s">
        <v>7</v>
      </c>
      <c r="N4" s="192"/>
      <c r="O4" s="192" t="s">
        <v>8</v>
      </c>
      <c r="P4" s="192"/>
      <c r="Q4" s="195"/>
      <c r="R4" s="192" t="s">
        <v>7</v>
      </c>
      <c r="S4" s="192"/>
      <c r="T4" s="192" t="s">
        <v>8</v>
      </c>
      <c r="U4" s="192"/>
    </row>
    <row r="5" spans="1:22" s="5" customFormat="1" ht="12" customHeight="1">
      <c r="A5" s="192"/>
      <c r="B5" s="195"/>
      <c r="C5" s="4" t="s">
        <v>286</v>
      </c>
      <c r="D5" s="4" t="s">
        <v>108</v>
      </c>
      <c r="E5" s="4" t="s">
        <v>287</v>
      </c>
      <c r="F5" s="4" t="s">
        <v>288</v>
      </c>
      <c r="G5" s="195"/>
      <c r="H5" s="4" t="s">
        <v>287</v>
      </c>
      <c r="I5" s="4" t="s">
        <v>288</v>
      </c>
      <c r="J5" s="4" t="s">
        <v>286</v>
      </c>
      <c r="K5" s="4" t="s">
        <v>289</v>
      </c>
      <c r="L5" s="195"/>
      <c r="M5" s="4" t="s">
        <v>107</v>
      </c>
      <c r="N5" s="4" t="s">
        <v>288</v>
      </c>
      <c r="O5" s="4" t="s">
        <v>107</v>
      </c>
      <c r="P5" s="4" t="s">
        <v>288</v>
      </c>
      <c r="Q5" s="195"/>
      <c r="R5" s="4" t="s">
        <v>287</v>
      </c>
      <c r="S5" s="4" t="s">
        <v>289</v>
      </c>
      <c r="T5" s="4" t="s">
        <v>286</v>
      </c>
      <c r="U5" s="4" t="s">
        <v>288</v>
      </c>
    </row>
    <row r="6" spans="1:22" s="11" customFormat="1" ht="15" customHeight="1">
      <c r="A6" s="192" t="s">
        <v>290</v>
      </c>
      <c r="B6" s="114" t="s">
        <v>291</v>
      </c>
      <c r="C6" s="10">
        <v>2</v>
      </c>
      <c r="D6" s="10">
        <v>2</v>
      </c>
      <c r="E6" s="10"/>
      <c r="F6" s="10"/>
      <c r="G6" s="115" t="s">
        <v>292</v>
      </c>
      <c r="H6" s="10">
        <v>2</v>
      </c>
      <c r="I6" s="10">
        <v>2</v>
      </c>
      <c r="J6" s="10"/>
      <c r="K6" s="10"/>
      <c r="L6" s="115"/>
      <c r="M6" s="10"/>
      <c r="N6" s="10"/>
      <c r="O6" s="10"/>
      <c r="P6" s="10"/>
      <c r="Q6" s="9"/>
      <c r="R6" s="10"/>
      <c r="S6" s="10"/>
      <c r="T6" s="10"/>
      <c r="U6" s="10"/>
    </row>
    <row r="7" spans="1:22" s="11" customFormat="1" ht="15" customHeight="1">
      <c r="A7" s="192"/>
      <c r="B7" s="115" t="s">
        <v>293</v>
      </c>
      <c r="C7" s="10">
        <v>2</v>
      </c>
      <c r="D7" s="10">
        <v>2</v>
      </c>
      <c r="E7" s="10"/>
      <c r="F7" s="10"/>
      <c r="G7" s="115" t="s">
        <v>294</v>
      </c>
      <c r="H7" s="10">
        <v>2</v>
      </c>
      <c r="I7" s="10">
        <v>2</v>
      </c>
      <c r="J7" s="10"/>
      <c r="K7" s="10"/>
      <c r="L7" s="115"/>
      <c r="M7" s="10"/>
      <c r="N7" s="10"/>
      <c r="O7" s="10"/>
      <c r="P7" s="10"/>
      <c r="Q7" s="9"/>
      <c r="R7" s="10"/>
      <c r="S7" s="10"/>
      <c r="T7" s="10"/>
      <c r="U7" s="10"/>
    </row>
    <row r="8" spans="1:22" s="11" customFormat="1" ht="15" customHeight="1">
      <c r="A8" s="192"/>
      <c r="B8" s="115" t="s">
        <v>295</v>
      </c>
      <c r="C8" s="10"/>
      <c r="D8" s="10"/>
      <c r="E8" s="10">
        <v>2</v>
      </c>
      <c r="F8" s="10">
        <v>2</v>
      </c>
      <c r="G8" s="115" t="s">
        <v>296</v>
      </c>
      <c r="H8" s="10"/>
      <c r="I8" s="10"/>
      <c r="J8" s="10">
        <v>2</v>
      </c>
      <c r="K8" s="10">
        <v>2</v>
      </c>
      <c r="L8" s="115"/>
      <c r="M8" s="10"/>
      <c r="N8" s="10"/>
      <c r="O8" s="10"/>
      <c r="P8" s="10"/>
      <c r="Q8" s="9"/>
      <c r="R8" s="10"/>
      <c r="S8" s="10"/>
      <c r="T8" s="10"/>
      <c r="U8" s="10"/>
    </row>
    <row r="9" spans="1:22" s="11" customFormat="1" ht="15" customHeight="1">
      <c r="A9" s="192"/>
      <c r="B9" s="115" t="s">
        <v>297</v>
      </c>
      <c r="C9" s="10"/>
      <c r="D9" s="10"/>
      <c r="E9" s="10">
        <v>2</v>
      </c>
      <c r="F9" s="10">
        <v>2</v>
      </c>
      <c r="G9" s="115"/>
      <c r="H9" s="10"/>
      <c r="I9" s="10"/>
      <c r="J9" s="10"/>
      <c r="K9" s="10"/>
      <c r="L9" s="9"/>
      <c r="M9" s="10"/>
      <c r="N9" s="10"/>
      <c r="O9" s="10"/>
      <c r="P9" s="10"/>
      <c r="Q9" s="9"/>
      <c r="R9" s="10"/>
      <c r="S9" s="10"/>
      <c r="T9" s="10"/>
      <c r="U9" s="10"/>
    </row>
    <row r="10" spans="1:22" s="15" customFormat="1" ht="15" customHeight="1">
      <c r="A10" s="192"/>
      <c r="B10" s="13" t="s">
        <v>18</v>
      </c>
      <c r="C10" s="14">
        <f>C6+C7+C8+C9</f>
        <v>4</v>
      </c>
      <c r="D10" s="14">
        <f t="shared" ref="D10:F10" si="0">D6+D7+D8+D9</f>
        <v>4</v>
      </c>
      <c r="E10" s="14">
        <f t="shared" si="0"/>
        <v>4</v>
      </c>
      <c r="F10" s="14">
        <f t="shared" si="0"/>
        <v>4</v>
      </c>
      <c r="G10" s="13" t="s">
        <v>18</v>
      </c>
      <c r="H10" s="13">
        <f>H6+H7+H8+H9</f>
        <v>4</v>
      </c>
      <c r="I10" s="13">
        <f t="shared" ref="I10:K10" si="1">I6+I7+I8+I9</f>
        <v>4</v>
      </c>
      <c r="J10" s="13">
        <f t="shared" si="1"/>
        <v>2</v>
      </c>
      <c r="K10" s="13">
        <f t="shared" si="1"/>
        <v>2</v>
      </c>
      <c r="L10" s="13" t="s">
        <v>18</v>
      </c>
      <c r="M10" s="13">
        <f>M6+M7+M8+M9</f>
        <v>0</v>
      </c>
      <c r="N10" s="13">
        <f t="shared" ref="N10:P10" si="2">N6+N7+N8+N9</f>
        <v>0</v>
      </c>
      <c r="O10" s="13">
        <f t="shared" si="2"/>
        <v>0</v>
      </c>
      <c r="P10" s="13">
        <f t="shared" si="2"/>
        <v>0</v>
      </c>
      <c r="Q10" s="13" t="s">
        <v>18</v>
      </c>
      <c r="R10" s="13">
        <f>R6+R7+R8+R9</f>
        <v>0</v>
      </c>
      <c r="S10" s="13">
        <f t="shared" ref="S10:U10" si="3">S6+S7+S8+S9</f>
        <v>0</v>
      </c>
      <c r="T10" s="13">
        <f t="shared" si="3"/>
        <v>0</v>
      </c>
      <c r="U10" s="13">
        <f t="shared" si="3"/>
        <v>0</v>
      </c>
    </row>
    <row r="11" spans="1:22" s="15" customFormat="1" ht="15" customHeight="1">
      <c r="A11" s="192"/>
      <c r="B11" s="16" t="s">
        <v>19</v>
      </c>
      <c r="C11" s="202">
        <f>C10+E10+H10+J10+M10+O10+R10+T10</f>
        <v>14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s="15" customFormat="1" ht="35.1" customHeight="1">
      <c r="A12" s="192"/>
      <c r="B12" s="204" t="s">
        <v>298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 s="11" customFormat="1" ht="15" customHeight="1">
      <c r="A13" s="192" t="s">
        <v>299</v>
      </c>
      <c r="B13" s="116" t="s">
        <v>300</v>
      </c>
      <c r="C13" s="10"/>
      <c r="D13" s="10"/>
      <c r="E13" s="10">
        <v>2</v>
      </c>
      <c r="F13" s="10">
        <v>2</v>
      </c>
      <c r="G13" s="115" t="s">
        <v>302</v>
      </c>
      <c r="H13" s="179"/>
      <c r="I13" s="179"/>
      <c r="J13" s="179">
        <v>2</v>
      </c>
      <c r="K13" s="179">
        <v>2</v>
      </c>
      <c r="L13" s="117"/>
      <c r="M13" s="10"/>
      <c r="N13" s="10"/>
      <c r="O13" s="10"/>
      <c r="P13" s="10"/>
      <c r="Q13" s="9"/>
      <c r="R13" s="10"/>
      <c r="S13" s="10"/>
      <c r="T13" s="10"/>
      <c r="U13" s="10"/>
    </row>
    <row r="14" spans="1:22" s="11" customFormat="1" ht="15" customHeight="1">
      <c r="A14" s="192"/>
      <c r="B14" s="118" t="s">
        <v>301</v>
      </c>
      <c r="C14" s="10">
        <v>0</v>
      </c>
      <c r="D14" s="10">
        <v>1</v>
      </c>
      <c r="E14" s="10">
        <v>0</v>
      </c>
      <c r="F14" s="10">
        <v>1</v>
      </c>
      <c r="G14" s="115"/>
      <c r="H14" s="10"/>
      <c r="I14" s="10"/>
      <c r="J14" s="10"/>
      <c r="K14" s="10"/>
      <c r="L14" s="115"/>
      <c r="M14" s="10"/>
      <c r="N14" s="10"/>
      <c r="O14" s="10"/>
      <c r="P14" s="10"/>
      <c r="Q14" s="9"/>
      <c r="R14" s="10"/>
      <c r="S14" s="10"/>
      <c r="T14" s="10"/>
      <c r="U14" s="10"/>
    </row>
    <row r="15" spans="1:22" s="11" customFormat="1" ht="15" customHeight="1">
      <c r="A15" s="192"/>
      <c r="B15" s="117" t="s">
        <v>303</v>
      </c>
      <c r="C15" s="10">
        <v>2</v>
      </c>
      <c r="D15" s="10">
        <v>2</v>
      </c>
      <c r="E15" s="10"/>
      <c r="F15" s="10"/>
      <c r="G15" s="9"/>
      <c r="H15" s="10"/>
      <c r="I15" s="10"/>
      <c r="J15" s="10"/>
      <c r="K15" s="10"/>
      <c r="L15" s="9"/>
      <c r="M15" s="10"/>
      <c r="N15" s="10"/>
      <c r="O15" s="10"/>
      <c r="P15" s="10"/>
      <c r="Q15" s="9"/>
      <c r="R15" s="10"/>
      <c r="S15" s="10"/>
      <c r="T15" s="10"/>
      <c r="U15" s="10"/>
    </row>
    <row r="16" spans="1:22" s="15" customFormat="1" ht="15" customHeight="1">
      <c r="A16" s="192"/>
      <c r="B16" s="13" t="s">
        <v>18</v>
      </c>
      <c r="C16" s="14">
        <f>C13+C14+C15</f>
        <v>2</v>
      </c>
      <c r="D16" s="14">
        <f t="shared" ref="D16:F16" si="4">D13+D14+D15</f>
        <v>3</v>
      </c>
      <c r="E16" s="14">
        <f t="shared" si="4"/>
        <v>2</v>
      </c>
      <c r="F16" s="14">
        <f t="shared" si="4"/>
        <v>3</v>
      </c>
      <c r="G16" s="13" t="s">
        <v>18</v>
      </c>
      <c r="H16" s="13">
        <f>H13+H14+H15</f>
        <v>0</v>
      </c>
      <c r="I16" s="13">
        <f t="shared" ref="I16:K16" si="5">I13+I14+I15</f>
        <v>0</v>
      </c>
      <c r="J16" s="13">
        <f t="shared" si="5"/>
        <v>2</v>
      </c>
      <c r="K16" s="13">
        <f t="shared" si="5"/>
        <v>2</v>
      </c>
      <c r="L16" s="13" t="s">
        <v>18</v>
      </c>
      <c r="M16" s="13">
        <f>M13+M14+M15</f>
        <v>0</v>
      </c>
      <c r="N16" s="13">
        <f t="shared" ref="N16:P16" si="6">N13+N14+N15</f>
        <v>0</v>
      </c>
      <c r="O16" s="13">
        <f t="shared" si="6"/>
        <v>0</v>
      </c>
      <c r="P16" s="13">
        <f t="shared" si="6"/>
        <v>0</v>
      </c>
      <c r="Q16" s="13" t="s">
        <v>18</v>
      </c>
      <c r="R16" s="13">
        <f>R13+R14+R15</f>
        <v>0</v>
      </c>
      <c r="S16" s="13">
        <f t="shared" ref="S16:U16" si="7">S13+S14+S15</f>
        <v>0</v>
      </c>
      <c r="T16" s="13">
        <f t="shared" si="7"/>
        <v>0</v>
      </c>
      <c r="U16" s="13">
        <f t="shared" si="7"/>
        <v>0</v>
      </c>
    </row>
    <row r="17" spans="1:62" s="15" customFormat="1" ht="15" customHeight="1">
      <c r="A17" s="192"/>
      <c r="B17" s="181" t="s">
        <v>19</v>
      </c>
      <c r="C17" s="203">
        <f>C16+E16+H16+J16+M16+O16+R16+T16</f>
        <v>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62" ht="57" customHeight="1">
      <c r="A18" s="192" t="s">
        <v>304</v>
      </c>
      <c r="B18" s="212" t="s">
        <v>696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62" s="15" customFormat="1" ht="15" customHeight="1">
      <c r="A19" s="192"/>
      <c r="B19" s="181" t="s">
        <v>19</v>
      </c>
      <c r="C19" s="203">
        <v>8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62" s="30" customFormat="1" ht="15" customHeight="1">
      <c r="A20" s="208" t="s">
        <v>305</v>
      </c>
      <c r="B20" s="28" t="s">
        <v>306</v>
      </c>
      <c r="C20" s="27">
        <v>2</v>
      </c>
      <c r="D20" s="27">
        <v>2</v>
      </c>
      <c r="E20" s="27"/>
      <c r="F20" s="27"/>
      <c r="G20" s="26" t="s">
        <v>307</v>
      </c>
      <c r="H20" s="31"/>
      <c r="I20" s="31"/>
      <c r="J20" s="27">
        <v>2</v>
      </c>
      <c r="K20" s="27">
        <v>2</v>
      </c>
      <c r="L20" s="29" t="s">
        <v>308</v>
      </c>
      <c r="M20" s="27">
        <v>2</v>
      </c>
      <c r="N20" s="27">
        <v>2</v>
      </c>
      <c r="O20" s="27"/>
      <c r="P20" s="27"/>
      <c r="Q20" s="29" t="s">
        <v>309</v>
      </c>
      <c r="R20" s="27"/>
      <c r="S20" s="27"/>
      <c r="T20" s="27">
        <v>2</v>
      </c>
      <c r="U20" s="27">
        <v>2</v>
      </c>
    </row>
    <row r="21" spans="1:62" s="30" customFormat="1" ht="15" customHeight="1">
      <c r="A21" s="208"/>
      <c r="B21" s="26"/>
      <c r="C21" s="31"/>
      <c r="D21" s="31"/>
      <c r="E21" s="31"/>
      <c r="F21" s="31"/>
      <c r="G21" s="26"/>
      <c r="H21" s="31"/>
      <c r="I21" s="31"/>
      <c r="J21" s="27"/>
      <c r="K21" s="27"/>
      <c r="L21" s="32"/>
      <c r="M21" s="31"/>
      <c r="N21" s="31"/>
      <c r="O21" s="31"/>
      <c r="P21" s="31"/>
      <c r="Q21" s="32"/>
      <c r="R21" s="31"/>
      <c r="S21" s="31"/>
      <c r="T21" s="31"/>
      <c r="U21" s="31"/>
    </row>
    <row r="22" spans="1:62" s="37" customFormat="1" ht="15" customHeight="1">
      <c r="A22" s="208"/>
      <c r="B22" s="33" t="s">
        <v>310</v>
      </c>
      <c r="C22" s="34">
        <f>C20+C21</f>
        <v>2</v>
      </c>
      <c r="D22" s="34">
        <f t="shared" ref="D22:F22" si="8">D20+D21</f>
        <v>2</v>
      </c>
      <c r="E22" s="34">
        <f t="shared" si="8"/>
        <v>0</v>
      </c>
      <c r="F22" s="34">
        <f t="shared" si="8"/>
        <v>0</v>
      </c>
      <c r="G22" s="33" t="s">
        <v>32</v>
      </c>
      <c r="H22" s="34">
        <f>H20+H21</f>
        <v>0</v>
      </c>
      <c r="I22" s="34">
        <f t="shared" ref="I22:K22" si="9">I20+I21</f>
        <v>0</v>
      </c>
      <c r="J22" s="34">
        <f t="shared" si="9"/>
        <v>2</v>
      </c>
      <c r="K22" s="34">
        <f t="shared" si="9"/>
        <v>2</v>
      </c>
      <c r="L22" s="35" t="s">
        <v>18</v>
      </c>
      <c r="M22" s="36">
        <f>M20+M21</f>
        <v>2</v>
      </c>
      <c r="N22" s="36">
        <f t="shared" ref="N22:P22" si="10">N20+N21</f>
        <v>2</v>
      </c>
      <c r="O22" s="36">
        <f t="shared" si="10"/>
        <v>0</v>
      </c>
      <c r="P22" s="36">
        <f t="shared" si="10"/>
        <v>0</v>
      </c>
      <c r="Q22" s="35" t="s">
        <v>18</v>
      </c>
      <c r="R22" s="34">
        <f>R20+R21</f>
        <v>0</v>
      </c>
      <c r="S22" s="34">
        <f t="shared" ref="S22:U22" si="11">S20+S21</f>
        <v>0</v>
      </c>
      <c r="T22" s="34">
        <f t="shared" si="11"/>
        <v>2</v>
      </c>
      <c r="U22" s="34">
        <f t="shared" si="11"/>
        <v>2</v>
      </c>
    </row>
    <row r="23" spans="1:62" s="37" customFormat="1" ht="15" customHeight="1">
      <c r="A23" s="208"/>
      <c r="B23" s="38" t="s">
        <v>311</v>
      </c>
      <c r="C23" s="209">
        <f>SUM(C22+E22+H22+J22+M22+O22+R22+T22)</f>
        <v>8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W23" s="30"/>
      <c r="X23" s="30"/>
      <c r="Y23" s="30"/>
      <c r="Z23" s="30"/>
      <c r="AA23" s="30"/>
      <c r="AB23" s="30"/>
    </row>
    <row r="24" spans="1:62" s="46" customFormat="1" ht="15" customHeight="1">
      <c r="A24" s="244" t="s">
        <v>227</v>
      </c>
      <c r="B24" s="119" t="s">
        <v>312</v>
      </c>
      <c r="C24" s="97">
        <v>3</v>
      </c>
      <c r="D24" s="120">
        <v>3</v>
      </c>
      <c r="E24" s="97"/>
      <c r="F24" s="97"/>
      <c r="G24" s="44" t="s">
        <v>313</v>
      </c>
      <c r="H24" s="45">
        <v>3</v>
      </c>
      <c r="I24" s="45">
        <v>3</v>
      </c>
      <c r="J24" s="45"/>
      <c r="K24" s="45"/>
      <c r="L24" s="52"/>
      <c r="M24" s="45"/>
      <c r="N24" s="45"/>
      <c r="O24" s="45"/>
      <c r="P24" s="45"/>
      <c r="Q24" s="44"/>
      <c r="R24" s="45"/>
      <c r="S24" s="45"/>
      <c r="T24" s="45"/>
      <c r="U24" s="4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1:62" s="46" customFormat="1" ht="15" customHeight="1">
      <c r="A25" s="245"/>
      <c r="B25" s="119" t="s">
        <v>314</v>
      </c>
      <c r="C25" s="121">
        <v>3</v>
      </c>
      <c r="D25" s="121">
        <v>3</v>
      </c>
      <c r="E25" s="97"/>
      <c r="F25" s="120"/>
      <c r="G25" s="52" t="s">
        <v>315</v>
      </c>
      <c r="H25" s="180">
        <v>3</v>
      </c>
      <c r="I25" s="180">
        <v>3</v>
      </c>
      <c r="J25" s="180"/>
      <c r="K25" s="180"/>
      <c r="L25" s="119"/>
      <c r="M25" s="180"/>
      <c r="N25" s="180"/>
      <c r="O25" s="122"/>
      <c r="P25" s="122"/>
      <c r="Q25" s="44"/>
      <c r="R25" s="180"/>
      <c r="S25" s="180"/>
      <c r="T25" s="180"/>
      <c r="U25" s="180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1:62" s="46" customFormat="1" ht="15" customHeight="1">
      <c r="A26" s="245"/>
      <c r="B26" s="183" t="s">
        <v>316</v>
      </c>
      <c r="C26" s="184"/>
      <c r="D26" s="184"/>
      <c r="E26" s="184">
        <v>3</v>
      </c>
      <c r="F26" s="127">
        <v>3</v>
      </c>
      <c r="G26" s="44" t="s">
        <v>317</v>
      </c>
      <c r="H26" s="180"/>
      <c r="I26" s="180"/>
      <c r="J26" s="122">
        <v>3</v>
      </c>
      <c r="K26" s="122">
        <v>3</v>
      </c>
      <c r="L26" s="44"/>
      <c r="M26" s="180"/>
      <c r="N26" s="180"/>
      <c r="O26" s="53"/>
      <c r="P26" s="53"/>
      <c r="Q26" s="44"/>
      <c r="R26" s="180"/>
      <c r="S26" s="180"/>
      <c r="T26" s="180"/>
      <c r="U26" s="180"/>
      <c r="V26" s="37"/>
      <c r="W26" s="37"/>
      <c r="X26" s="30"/>
      <c r="Y26" s="30"/>
      <c r="Z26" s="30"/>
      <c r="AA26" s="30"/>
      <c r="AB26" s="30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</row>
    <row r="27" spans="1:62" s="46" customFormat="1" ht="15" customHeight="1">
      <c r="A27" s="245"/>
      <c r="B27" s="119" t="s">
        <v>318</v>
      </c>
      <c r="C27" s="121"/>
      <c r="D27" s="120"/>
      <c r="E27" s="120">
        <v>3</v>
      </c>
      <c r="F27" s="97">
        <v>3</v>
      </c>
      <c r="G27" s="44"/>
      <c r="H27" s="180"/>
      <c r="I27" s="180"/>
      <c r="J27" s="122"/>
      <c r="K27" s="122"/>
      <c r="L27" s="44"/>
      <c r="M27" s="180"/>
      <c r="N27" s="180"/>
      <c r="O27" s="53"/>
      <c r="P27" s="53"/>
      <c r="Q27" s="44"/>
      <c r="R27" s="180"/>
      <c r="S27" s="180"/>
      <c r="T27" s="180"/>
      <c r="U27" s="180"/>
      <c r="V27" s="37"/>
      <c r="W27" s="37"/>
      <c r="X27" s="30"/>
      <c r="Y27" s="30"/>
      <c r="Z27" s="30"/>
      <c r="AA27" s="30"/>
      <c r="AB27" s="30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s="46" customFormat="1" ht="15" customHeight="1">
      <c r="A28" s="245"/>
      <c r="B28" s="76" t="s">
        <v>18</v>
      </c>
      <c r="C28" s="76">
        <f>SUM(C24:C26)</f>
        <v>6</v>
      </c>
      <c r="D28" s="76">
        <f>SUM(D24:D26)</f>
        <v>6</v>
      </c>
      <c r="E28" s="76">
        <f>SUM(E26:E27)</f>
        <v>6</v>
      </c>
      <c r="F28" s="76">
        <f>SUM(F26:F27)</f>
        <v>6</v>
      </c>
      <c r="G28" s="76" t="s">
        <v>310</v>
      </c>
      <c r="H28" s="76">
        <f>SUM(H24:H25)</f>
        <v>6</v>
      </c>
      <c r="I28" s="76">
        <f>SUM(I24:I25)</f>
        <v>6</v>
      </c>
      <c r="J28" s="76">
        <f>SUM(J26)</f>
        <v>3</v>
      </c>
      <c r="K28" s="76">
        <f>SUM(K26)</f>
        <v>3</v>
      </c>
      <c r="L28" s="76" t="s">
        <v>18</v>
      </c>
      <c r="M28" s="76">
        <f>SUM(M24:M26)</f>
        <v>0</v>
      </c>
      <c r="N28" s="76">
        <f>SUM(N24:N26)</f>
        <v>0</v>
      </c>
      <c r="O28" s="76">
        <f>SUM(O24:O26)</f>
        <v>0</v>
      </c>
      <c r="P28" s="76">
        <f>SUM(P24:P26)</f>
        <v>0</v>
      </c>
      <c r="Q28" s="76" t="s">
        <v>18</v>
      </c>
      <c r="R28" s="76">
        <f>SUM(R24:R26)</f>
        <v>0</v>
      </c>
      <c r="S28" s="76">
        <f>SUM(S24:S26)</f>
        <v>0</v>
      </c>
      <c r="T28" s="76">
        <f>SUM(T24:T26)</f>
        <v>0</v>
      </c>
      <c r="U28" s="76">
        <f>SUM(U24:U26)</f>
        <v>0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s="46" customFormat="1" ht="15" customHeight="1">
      <c r="A29" s="246"/>
      <c r="B29" s="66" t="s">
        <v>19</v>
      </c>
      <c r="C29" s="210">
        <f>C28+E28+H28+J28+M28+O28+R28+T28</f>
        <v>21</v>
      </c>
      <c r="D29" s="210"/>
      <c r="E29" s="210"/>
      <c r="F29" s="210"/>
      <c r="G29" s="247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37"/>
      <c r="W29" s="37"/>
      <c r="X29" s="30"/>
      <c r="Y29" s="30"/>
      <c r="Z29" s="30"/>
      <c r="AA29" s="30"/>
      <c r="AB29" s="30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s="46" customFormat="1" ht="15" customHeight="1">
      <c r="A30" s="196" t="s">
        <v>319</v>
      </c>
      <c r="B30" s="73" t="s">
        <v>320</v>
      </c>
      <c r="C30" s="97">
        <v>3</v>
      </c>
      <c r="D30" s="97">
        <v>3</v>
      </c>
      <c r="E30" s="123"/>
      <c r="F30" s="123"/>
      <c r="G30" s="73" t="s">
        <v>321</v>
      </c>
      <c r="H30" s="97">
        <v>3</v>
      </c>
      <c r="I30" s="97">
        <v>3</v>
      </c>
      <c r="J30" s="97"/>
      <c r="K30" s="74"/>
      <c r="L30" s="119" t="s">
        <v>322</v>
      </c>
      <c r="M30" s="121">
        <v>3</v>
      </c>
      <c r="N30" s="121">
        <v>3</v>
      </c>
      <c r="O30" s="121"/>
      <c r="P30" s="74"/>
      <c r="Q30" s="124"/>
      <c r="R30" s="180"/>
      <c r="S30" s="180"/>
      <c r="T30" s="180"/>
      <c r="U30" s="180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s="46" customFormat="1" ht="15" customHeight="1">
      <c r="A31" s="197"/>
      <c r="B31" s="123" t="s">
        <v>323</v>
      </c>
      <c r="C31" s="74"/>
      <c r="D31" s="74"/>
      <c r="E31" s="53">
        <v>3</v>
      </c>
      <c r="F31" s="53">
        <v>3</v>
      </c>
      <c r="G31" s="117" t="s">
        <v>324</v>
      </c>
      <c r="H31" s="97">
        <v>1</v>
      </c>
      <c r="I31" s="97">
        <v>3</v>
      </c>
      <c r="J31" s="97"/>
      <c r="K31" s="74"/>
      <c r="L31" s="125" t="s">
        <v>325</v>
      </c>
      <c r="M31" s="74">
        <v>1</v>
      </c>
      <c r="N31" s="74">
        <v>3</v>
      </c>
      <c r="O31" s="121"/>
      <c r="P31" s="74"/>
      <c r="Q31" s="124"/>
      <c r="R31" s="180"/>
      <c r="S31" s="180"/>
      <c r="T31" s="180"/>
      <c r="U31" s="180"/>
      <c r="V31" s="37"/>
      <c r="W31" s="37"/>
      <c r="X31" s="30"/>
      <c r="Y31" s="30"/>
      <c r="Z31" s="30"/>
      <c r="AA31" s="30"/>
      <c r="AB31" s="30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</row>
    <row r="32" spans="1:62" s="46" customFormat="1" ht="15" customHeight="1">
      <c r="A32" s="197"/>
      <c r="B32" s="123"/>
      <c r="C32" s="74"/>
      <c r="D32" s="74"/>
      <c r="E32" s="53"/>
      <c r="F32" s="53"/>
      <c r="G32" s="119" t="s">
        <v>326</v>
      </c>
      <c r="H32" s="97">
        <v>3</v>
      </c>
      <c r="I32" s="97">
        <v>3</v>
      </c>
      <c r="J32" s="97"/>
      <c r="K32" s="74"/>
      <c r="L32" s="125" t="s">
        <v>327</v>
      </c>
      <c r="M32" s="74">
        <v>1</v>
      </c>
      <c r="N32" s="74">
        <v>3</v>
      </c>
      <c r="O32" s="74"/>
      <c r="P32" s="74"/>
      <c r="Q32" s="126"/>
      <c r="R32" s="53"/>
      <c r="S32" s="53"/>
      <c r="T32" s="180"/>
      <c r="U32" s="180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</row>
    <row r="33" spans="1:62" s="46" customFormat="1" ht="15" customHeight="1">
      <c r="A33" s="197"/>
      <c r="B33" s="123"/>
      <c r="C33" s="74"/>
      <c r="D33" s="74"/>
      <c r="E33" s="53"/>
      <c r="F33" s="53"/>
      <c r="G33" s="117" t="s">
        <v>328</v>
      </c>
      <c r="H33" s="127"/>
      <c r="I33" s="127"/>
      <c r="J33" s="97">
        <v>3</v>
      </c>
      <c r="K33" s="74">
        <v>3</v>
      </c>
      <c r="L33" s="185" t="s">
        <v>329</v>
      </c>
      <c r="M33" s="186">
        <v>3</v>
      </c>
      <c r="N33" s="186">
        <v>3</v>
      </c>
      <c r="O33" s="74"/>
      <c r="P33" s="74"/>
      <c r="Q33" s="126"/>
      <c r="R33" s="53"/>
      <c r="S33" s="53"/>
      <c r="T33" s="180"/>
      <c r="U33" s="180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46" customFormat="1" ht="15" customHeight="1">
      <c r="A34" s="197"/>
      <c r="B34" s="123"/>
      <c r="C34" s="74"/>
      <c r="D34" s="74"/>
      <c r="E34" s="53"/>
      <c r="F34" s="53"/>
      <c r="G34" s="117" t="s">
        <v>330</v>
      </c>
      <c r="H34" s="128"/>
      <c r="I34" s="97"/>
      <c r="J34" s="97">
        <v>3</v>
      </c>
      <c r="K34" s="74">
        <v>3</v>
      </c>
      <c r="L34" s="125" t="s">
        <v>331</v>
      </c>
      <c r="M34" s="74"/>
      <c r="N34" s="74"/>
      <c r="O34" s="74">
        <v>1</v>
      </c>
      <c r="P34" s="74">
        <v>3</v>
      </c>
      <c r="Q34" s="124"/>
      <c r="R34" s="53"/>
      <c r="S34" s="53"/>
      <c r="T34" s="53"/>
      <c r="U34" s="53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  <row r="35" spans="1:62" s="46" customFormat="1" ht="15" customHeight="1">
      <c r="A35" s="197"/>
      <c r="B35" s="123"/>
      <c r="C35" s="74"/>
      <c r="D35" s="74"/>
      <c r="E35" s="123"/>
      <c r="F35" s="123"/>
      <c r="G35" s="119" t="s">
        <v>332</v>
      </c>
      <c r="H35" s="74"/>
      <c r="I35" s="74"/>
      <c r="J35" s="74">
        <v>1</v>
      </c>
      <c r="K35" s="74">
        <v>3</v>
      </c>
      <c r="L35" s="125" t="s">
        <v>333</v>
      </c>
      <c r="M35" s="74"/>
      <c r="N35" s="74"/>
      <c r="O35" s="74">
        <v>3</v>
      </c>
      <c r="P35" s="74">
        <v>3</v>
      </c>
      <c r="Q35" s="124"/>
      <c r="R35" s="53"/>
      <c r="S35" s="53"/>
      <c r="T35" s="53"/>
      <c r="U35" s="53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</row>
    <row r="36" spans="1:62" s="46" customFormat="1" ht="15" customHeight="1">
      <c r="A36" s="197"/>
      <c r="B36" s="125"/>
      <c r="C36" s="74"/>
      <c r="D36" s="74"/>
      <c r="E36" s="74"/>
      <c r="F36" s="74"/>
      <c r="G36" s="119"/>
      <c r="H36" s="74"/>
      <c r="I36" s="74"/>
      <c r="J36" s="74"/>
      <c r="K36" s="74"/>
      <c r="L36" s="125" t="s">
        <v>334</v>
      </c>
      <c r="M36" s="74"/>
      <c r="N36" s="74"/>
      <c r="O36" s="74">
        <v>1</v>
      </c>
      <c r="P36" s="74">
        <v>3</v>
      </c>
      <c r="Q36" s="124"/>
      <c r="R36" s="53"/>
      <c r="S36" s="53"/>
      <c r="T36" s="53"/>
      <c r="U36" s="53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1:62" s="46" customFormat="1" ht="15" customHeight="1">
      <c r="A37" s="197"/>
      <c r="B37" s="76" t="s">
        <v>18</v>
      </c>
      <c r="C37" s="76">
        <f>SUM(C30:C31)</f>
        <v>3</v>
      </c>
      <c r="D37" s="76">
        <f>SUM(D30:D31)</f>
        <v>3</v>
      </c>
      <c r="E37" s="76">
        <f>SUM(E31:E34)</f>
        <v>3</v>
      </c>
      <c r="F37" s="76">
        <f>SUM(F31:F34)</f>
        <v>3</v>
      </c>
      <c r="G37" s="76" t="s">
        <v>310</v>
      </c>
      <c r="H37" s="76">
        <f>SUM(H30:H32)</f>
        <v>7</v>
      </c>
      <c r="I37" s="76">
        <f>SUM(I30:I32)</f>
        <v>9</v>
      </c>
      <c r="J37" s="76">
        <f>SUM(J33:J36)</f>
        <v>7</v>
      </c>
      <c r="K37" s="76">
        <f>SUM(K33:K36)</f>
        <v>9</v>
      </c>
      <c r="L37" s="76" t="s">
        <v>18</v>
      </c>
      <c r="M37" s="76">
        <f>SUM(M30:M33)</f>
        <v>8</v>
      </c>
      <c r="N37" s="76">
        <f>SUM(N30:N33)</f>
        <v>12</v>
      </c>
      <c r="O37" s="76">
        <f>SUM(O34:O36)</f>
        <v>5</v>
      </c>
      <c r="P37" s="76">
        <f>SUM(P34:P36)</f>
        <v>9</v>
      </c>
      <c r="Q37" s="76" t="s">
        <v>18</v>
      </c>
      <c r="R37" s="76">
        <f>SUM(R30:R36)</f>
        <v>0</v>
      </c>
      <c r="S37" s="76">
        <f>SUM(S30:S36)</f>
        <v>0</v>
      </c>
      <c r="T37" s="76">
        <f>SUM(T30:T36)</f>
        <v>0</v>
      </c>
      <c r="U37" s="76">
        <f>SUM(U30:U36)</f>
        <v>0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</row>
    <row r="38" spans="1:62" s="46" customFormat="1" ht="15" customHeight="1">
      <c r="A38" s="198"/>
      <c r="B38" s="66" t="s">
        <v>19</v>
      </c>
      <c r="C38" s="210">
        <f>C37+E37+H37+J37+M37+O37+R37+T37</f>
        <v>33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37"/>
      <c r="W38" s="37"/>
      <c r="X38" s="30"/>
      <c r="Y38" s="30"/>
      <c r="Z38" s="30"/>
      <c r="AA38" s="30"/>
      <c r="AB38" s="30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1:62" s="46" customFormat="1" ht="15" customHeight="1">
      <c r="A39" s="196" t="s">
        <v>335</v>
      </c>
      <c r="B39" s="187" t="s">
        <v>336</v>
      </c>
      <c r="C39" s="127">
        <v>3</v>
      </c>
      <c r="D39" s="188">
        <v>3</v>
      </c>
      <c r="E39" s="74"/>
      <c r="F39" s="129"/>
      <c r="G39" s="119" t="s">
        <v>337</v>
      </c>
      <c r="H39" s="74">
        <v>3</v>
      </c>
      <c r="I39" s="97">
        <v>3</v>
      </c>
      <c r="J39" s="74"/>
      <c r="K39" s="74"/>
      <c r="L39" s="117" t="s">
        <v>338</v>
      </c>
      <c r="M39" s="74">
        <v>3</v>
      </c>
      <c r="N39" s="74">
        <v>3</v>
      </c>
      <c r="O39" s="74"/>
      <c r="P39" s="74"/>
      <c r="Q39" s="73" t="s">
        <v>339</v>
      </c>
      <c r="R39" s="74">
        <v>3</v>
      </c>
      <c r="S39" s="74">
        <v>3</v>
      </c>
      <c r="T39" s="74"/>
      <c r="U39" s="74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1:62" s="46" customFormat="1" ht="15" customHeight="1">
      <c r="A40" s="197"/>
      <c r="B40" s="119" t="s">
        <v>340</v>
      </c>
      <c r="C40" s="122"/>
      <c r="D40" s="122"/>
      <c r="E40" s="97">
        <v>3</v>
      </c>
      <c r="F40" s="74">
        <v>3</v>
      </c>
      <c r="G40" s="117" t="s">
        <v>341</v>
      </c>
      <c r="H40" s="74">
        <v>2</v>
      </c>
      <c r="I40" s="74">
        <v>2</v>
      </c>
      <c r="J40" s="74"/>
      <c r="K40" s="74"/>
      <c r="L40" s="119" t="s">
        <v>342</v>
      </c>
      <c r="M40" s="121">
        <v>3</v>
      </c>
      <c r="N40" s="121">
        <v>3</v>
      </c>
      <c r="O40" s="74"/>
      <c r="P40" s="74"/>
      <c r="Q40" s="130" t="s">
        <v>343</v>
      </c>
      <c r="R40" s="74">
        <v>3</v>
      </c>
      <c r="S40" s="74">
        <v>3</v>
      </c>
      <c r="T40" s="74"/>
      <c r="U40" s="74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</row>
    <row r="41" spans="1:62" s="46" customFormat="1" ht="15" customHeight="1">
      <c r="A41" s="197"/>
      <c r="B41" s="119"/>
      <c r="C41" s="97"/>
      <c r="D41" s="97"/>
      <c r="E41" s="97"/>
      <c r="F41" s="74"/>
      <c r="G41" s="119" t="s">
        <v>344</v>
      </c>
      <c r="H41" s="121">
        <v>3</v>
      </c>
      <c r="I41" s="121">
        <v>3</v>
      </c>
      <c r="J41" s="74"/>
      <c r="K41" s="74"/>
      <c r="L41" s="119" t="s">
        <v>345</v>
      </c>
      <c r="M41" s="121">
        <v>3</v>
      </c>
      <c r="N41" s="121">
        <v>3</v>
      </c>
      <c r="O41" s="74"/>
      <c r="P41" s="74"/>
      <c r="Q41" s="73" t="s">
        <v>346</v>
      </c>
      <c r="R41" s="121">
        <v>3</v>
      </c>
      <c r="S41" s="121">
        <v>3</v>
      </c>
      <c r="T41" s="121"/>
      <c r="U41" s="74"/>
      <c r="V41" s="37"/>
      <c r="W41" s="37"/>
      <c r="X41" s="30"/>
      <c r="Y41" s="30"/>
      <c r="Z41" s="30"/>
      <c r="AA41" s="30"/>
      <c r="AB41" s="30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</row>
    <row r="42" spans="1:62" s="46" customFormat="1" ht="15" customHeight="1">
      <c r="A42" s="197"/>
      <c r="B42" s="119"/>
      <c r="C42" s="122"/>
      <c r="D42" s="122"/>
      <c r="E42" s="121"/>
      <c r="F42" s="74"/>
      <c r="G42" s="187" t="s">
        <v>347</v>
      </c>
      <c r="H42" s="186">
        <v>9</v>
      </c>
      <c r="I42" s="184" t="s">
        <v>348</v>
      </c>
      <c r="J42" s="74"/>
      <c r="K42" s="74"/>
      <c r="L42" s="117" t="s">
        <v>349</v>
      </c>
      <c r="M42" s="74">
        <v>3</v>
      </c>
      <c r="N42" s="74">
        <v>3</v>
      </c>
      <c r="O42" s="74"/>
      <c r="P42" s="74"/>
      <c r="Q42" s="130" t="s">
        <v>350</v>
      </c>
      <c r="R42" s="74">
        <v>3</v>
      </c>
      <c r="S42" s="74">
        <v>3</v>
      </c>
      <c r="T42" s="74"/>
      <c r="U42" s="74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s="46" customFormat="1" ht="15" customHeight="1">
      <c r="A43" s="197"/>
      <c r="B43" s="125"/>
      <c r="C43" s="122"/>
      <c r="D43" s="122"/>
      <c r="E43" s="121"/>
      <c r="F43" s="74"/>
      <c r="G43" s="115" t="s">
        <v>351</v>
      </c>
      <c r="H43" s="121">
        <v>3</v>
      </c>
      <c r="I43" s="121" t="s">
        <v>352</v>
      </c>
      <c r="J43" s="74"/>
      <c r="K43" s="74"/>
      <c r="L43" s="187" t="s">
        <v>353</v>
      </c>
      <c r="M43" s="186">
        <v>9</v>
      </c>
      <c r="N43" s="184" t="s">
        <v>352</v>
      </c>
      <c r="O43" s="74"/>
      <c r="P43" s="74"/>
      <c r="Q43" s="187" t="s">
        <v>347</v>
      </c>
      <c r="R43" s="186">
        <v>9</v>
      </c>
      <c r="S43" s="184" t="s">
        <v>354</v>
      </c>
      <c r="T43" s="74"/>
      <c r="U43" s="74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s="46" customFormat="1" ht="15" customHeight="1">
      <c r="A44" s="197"/>
      <c r="B44" s="125"/>
      <c r="C44" s="122"/>
      <c r="D44" s="122"/>
      <c r="E44" s="121"/>
      <c r="F44" s="74"/>
      <c r="G44" s="119" t="s">
        <v>355</v>
      </c>
      <c r="H44" s="121"/>
      <c r="I44" s="121"/>
      <c r="J44" s="74">
        <v>3</v>
      </c>
      <c r="K44" s="74">
        <v>3</v>
      </c>
      <c r="L44" s="187" t="s">
        <v>356</v>
      </c>
      <c r="M44" s="184">
        <v>3</v>
      </c>
      <c r="N44" s="184" t="s">
        <v>348</v>
      </c>
      <c r="O44" s="74"/>
      <c r="P44" s="74"/>
      <c r="Q44" s="189" t="s">
        <v>357</v>
      </c>
      <c r="R44" s="186"/>
      <c r="S44" s="186"/>
      <c r="T44" s="186">
        <v>2</v>
      </c>
      <c r="U44" s="186">
        <v>2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s="46" customFormat="1" ht="15" customHeight="1">
      <c r="A45" s="197"/>
      <c r="B45" s="125"/>
      <c r="C45" s="122"/>
      <c r="D45" s="122"/>
      <c r="E45" s="74"/>
      <c r="F45" s="74"/>
      <c r="G45" s="119" t="s">
        <v>358</v>
      </c>
      <c r="H45" s="121"/>
      <c r="I45" s="121"/>
      <c r="J45" s="74">
        <v>3</v>
      </c>
      <c r="K45" s="74">
        <v>3</v>
      </c>
      <c r="L45" s="117" t="s">
        <v>359</v>
      </c>
      <c r="M45" s="74"/>
      <c r="N45" s="74"/>
      <c r="O45" s="74">
        <v>3</v>
      </c>
      <c r="P45" s="74">
        <v>3</v>
      </c>
      <c r="Q45" s="130" t="s">
        <v>360</v>
      </c>
      <c r="R45" s="74"/>
      <c r="S45" s="74"/>
      <c r="T45" s="74">
        <v>3</v>
      </c>
      <c r="U45" s="74">
        <v>3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</row>
    <row r="46" spans="1:62" s="46" customFormat="1" ht="15" customHeight="1">
      <c r="A46" s="197"/>
      <c r="B46" s="115"/>
      <c r="C46" s="74"/>
      <c r="D46" s="74"/>
      <c r="E46" s="74"/>
      <c r="F46" s="74"/>
      <c r="G46" s="183" t="s">
        <v>361</v>
      </c>
      <c r="H46" s="184"/>
      <c r="I46" s="184"/>
      <c r="J46" s="186">
        <v>9</v>
      </c>
      <c r="K46" s="186" t="s">
        <v>352</v>
      </c>
      <c r="L46" s="117" t="s">
        <v>362</v>
      </c>
      <c r="M46" s="74"/>
      <c r="N46" s="74"/>
      <c r="O46" s="74">
        <v>3</v>
      </c>
      <c r="P46" s="74">
        <v>3</v>
      </c>
      <c r="Q46" s="189" t="s">
        <v>363</v>
      </c>
      <c r="R46" s="186"/>
      <c r="S46" s="186"/>
      <c r="T46" s="186">
        <v>2</v>
      </c>
      <c r="U46" s="186">
        <v>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</row>
    <row r="47" spans="1:62" s="46" customFormat="1" ht="15" customHeight="1">
      <c r="A47" s="197"/>
      <c r="B47" s="115"/>
      <c r="C47" s="74"/>
      <c r="D47" s="74"/>
      <c r="E47" s="74"/>
      <c r="F47" s="129"/>
      <c r="G47" s="119"/>
      <c r="H47" s="121"/>
      <c r="I47" s="121"/>
      <c r="J47" s="74"/>
      <c r="K47" s="74"/>
      <c r="L47" s="117" t="s">
        <v>364</v>
      </c>
      <c r="M47" s="74"/>
      <c r="N47" s="74"/>
      <c r="O47" s="74">
        <v>3</v>
      </c>
      <c r="P47" s="74">
        <v>3</v>
      </c>
      <c r="Q47" s="130" t="s">
        <v>365</v>
      </c>
      <c r="R47" s="74"/>
      <c r="S47" s="74"/>
      <c r="T47" s="74">
        <v>3</v>
      </c>
      <c r="U47" s="74">
        <v>3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1:62" s="46" customFormat="1" ht="15" customHeight="1">
      <c r="A48" s="197"/>
      <c r="B48" s="115"/>
      <c r="C48" s="74"/>
      <c r="D48" s="74"/>
      <c r="E48" s="74"/>
      <c r="F48" s="129"/>
      <c r="G48" s="119"/>
      <c r="H48" s="121"/>
      <c r="I48" s="121"/>
      <c r="J48" s="74"/>
      <c r="K48" s="74"/>
      <c r="L48" s="117" t="s">
        <v>366</v>
      </c>
      <c r="M48" s="74"/>
      <c r="N48" s="74"/>
      <c r="O48" s="74">
        <v>3</v>
      </c>
      <c r="P48" s="74">
        <v>3</v>
      </c>
      <c r="Q48" s="183" t="s">
        <v>367</v>
      </c>
      <c r="R48" s="184"/>
      <c r="S48" s="184"/>
      <c r="T48" s="186">
        <v>9</v>
      </c>
      <c r="U48" s="186" t="s">
        <v>348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s="46" customFormat="1" ht="15" customHeight="1">
      <c r="A49" s="197"/>
      <c r="B49" s="115"/>
      <c r="C49" s="74"/>
      <c r="D49" s="74"/>
      <c r="E49" s="74"/>
      <c r="F49" s="129"/>
      <c r="G49" s="119"/>
      <c r="H49" s="121"/>
      <c r="I49" s="121"/>
      <c r="J49" s="74"/>
      <c r="K49" s="74"/>
      <c r="L49" s="183" t="s">
        <v>361</v>
      </c>
      <c r="M49" s="184"/>
      <c r="N49" s="184"/>
      <c r="O49" s="186">
        <v>9</v>
      </c>
      <c r="P49" s="186" t="s">
        <v>348</v>
      </c>
      <c r="Q49" s="130"/>
      <c r="R49" s="74"/>
      <c r="S49" s="74"/>
      <c r="T49" s="74"/>
      <c r="U49" s="74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:62" s="46" customFormat="1" ht="15" customHeight="1">
      <c r="A50" s="197"/>
      <c r="B50" s="76" t="s">
        <v>18</v>
      </c>
      <c r="C50" s="76">
        <f>SUM(C39:C40)</f>
        <v>3</v>
      </c>
      <c r="D50" s="76">
        <f>SUM(D39:D40)</f>
        <v>3</v>
      </c>
      <c r="E50" s="76">
        <f>SUM(E40:E46)</f>
        <v>3</v>
      </c>
      <c r="F50" s="76">
        <f>SUM(F40:F46)</f>
        <v>3</v>
      </c>
      <c r="G50" s="76" t="s">
        <v>18</v>
      </c>
      <c r="H50" s="76">
        <f>SUM(H39:H49)</f>
        <v>20</v>
      </c>
      <c r="I50" s="76">
        <f t="shared" ref="I50:K50" si="12">SUM(I39:I49)</f>
        <v>8</v>
      </c>
      <c r="J50" s="76">
        <f t="shared" si="12"/>
        <v>15</v>
      </c>
      <c r="K50" s="76">
        <f t="shared" si="12"/>
        <v>6</v>
      </c>
      <c r="L50" s="76" t="s">
        <v>18</v>
      </c>
      <c r="M50" s="76">
        <f>SUM(M39:M49)</f>
        <v>24</v>
      </c>
      <c r="N50" s="76">
        <f t="shared" ref="N50:P50" si="13">SUM(N39:N49)</f>
        <v>12</v>
      </c>
      <c r="O50" s="76">
        <f t="shared" si="13"/>
        <v>21</v>
      </c>
      <c r="P50" s="76">
        <f t="shared" si="13"/>
        <v>12</v>
      </c>
      <c r="Q50" s="76" t="s">
        <v>18</v>
      </c>
      <c r="R50" s="76">
        <f>SUM(R39:R49)</f>
        <v>21</v>
      </c>
      <c r="S50" s="76">
        <f t="shared" ref="S50:U50" si="14">SUM(S39:S49)</f>
        <v>12</v>
      </c>
      <c r="T50" s="76">
        <f t="shared" si="14"/>
        <v>19</v>
      </c>
      <c r="U50" s="76">
        <f t="shared" si="14"/>
        <v>10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s="46" customFormat="1" ht="15" customHeight="1">
      <c r="A51" s="198"/>
      <c r="B51" s="66" t="s">
        <v>19</v>
      </c>
      <c r="C51" s="226">
        <f>C50+E50+H50+J50+M50+O50+R50+T50</f>
        <v>126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</row>
    <row r="52" spans="1:62" s="46" customFormat="1" ht="15" customHeight="1">
      <c r="A52" s="196" t="s">
        <v>368</v>
      </c>
      <c r="C52" s="122"/>
      <c r="D52" s="122"/>
      <c r="E52" s="122"/>
      <c r="F52" s="122"/>
      <c r="G52" s="131" t="s">
        <v>369</v>
      </c>
      <c r="H52" s="132">
        <v>3</v>
      </c>
      <c r="I52" s="133">
        <v>3</v>
      </c>
      <c r="J52" s="133"/>
      <c r="K52" s="134"/>
      <c r="L52" s="117" t="s">
        <v>370</v>
      </c>
      <c r="M52" s="74">
        <v>3</v>
      </c>
      <c r="N52" s="74">
        <v>3</v>
      </c>
      <c r="O52" s="135"/>
      <c r="P52" s="134"/>
      <c r="Q52" s="136" t="s">
        <v>371</v>
      </c>
      <c r="R52" s="134">
        <v>3</v>
      </c>
      <c r="S52" s="134">
        <v>3</v>
      </c>
      <c r="T52" s="134"/>
      <c r="U52" s="134"/>
      <c r="V52" s="37"/>
      <c r="W52" s="37"/>
      <c r="X52" s="30"/>
      <c r="Y52" s="30"/>
      <c r="Z52" s="30"/>
      <c r="AA52" s="30"/>
      <c r="AB52" s="30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</row>
    <row r="53" spans="1:62" s="46" customFormat="1" ht="15" customHeight="1">
      <c r="A53" s="197"/>
      <c r="B53" s="44"/>
      <c r="C53" s="122"/>
      <c r="D53" s="122"/>
      <c r="E53" s="122"/>
      <c r="F53" s="122"/>
      <c r="G53" s="131" t="s">
        <v>372</v>
      </c>
      <c r="H53" s="132">
        <v>3</v>
      </c>
      <c r="I53" s="133">
        <v>3</v>
      </c>
      <c r="J53" s="133"/>
      <c r="K53" s="134"/>
      <c r="L53" s="131" t="s">
        <v>373</v>
      </c>
      <c r="M53" s="134">
        <v>3</v>
      </c>
      <c r="N53" s="134">
        <v>3</v>
      </c>
      <c r="O53" s="134"/>
      <c r="P53" s="134"/>
      <c r="Q53" s="136" t="s">
        <v>374</v>
      </c>
      <c r="R53" s="134">
        <v>3</v>
      </c>
      <c r="S53" s="134">
        <v>3</v>
      </c>
      <c r="T53" s="134"/>
      <c r="U53" s="134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</row>
    <row r="54" spans="1:62" s="46" customFormat="1" ht="15" customHeight="1">
      <c r="A54" s="197"/>
      <c r="B54" s="44"/>
      <c r="C54" s="122"/>
      <c r="D54" s="122"/>
      <c r="E54" s="122"/>
      <c r="F54" s="122"/>
      <c r="G54" s="131" t="s">
        <v>375</v>
      </c>
      <c r="H54" s="132">
        <v>3</v>
      </c>
      <c r="I54" s="133">
        <v>3</v>
      </c>
      <c r="J54" s="133"/>
      <c r="K54" s="134"/>
      <c r="L54" s="131" t="s">
        <v>376</v>
      </c>
      <c r="M54" s="134">
        <v>3</v>
      </c>
      <c r="N54" s="134">
        <v>3</v>
      </c>
      <c r="O54" s="134"/>
      <c r="P54" s="134"/>
      <c r="Q54" s="136" t="s">
        <v>377</v>
      </c>
      <c r="R54" s="134">
        <v>3</v>
      </c>
      <c r="S54" s="134">
        <v>3</v>
      </c>
      <c r="T54" s="134"/>
      <c r="U54" s="134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</row>
    <row r="55" spans="1:62" s="46" customFormat="1" ht="15" customHeight="1">
      <c r="A55" s="197"/>
      <c r="B55" s="44"/>
      <c r="C55" s="122"/>
      <c r="D55" s="122"/>
      <c r="E55" s="122"/>
      <c r="F55" s="122"/>
      <c r="G55" s="137" t="s">
        <v>378</v>
      </c>
      <c r="H55" s="134">
        <v>3</v>
      </c>
      <c r="I55" s="134">
        <v>3</v>
      </c>
      <c r="J55" s="133"/>
      <c r="K55" s="134"/>
      <c r="L55" s="137" t="s">
        <v>379</v>
      </c>
      <c r="M55" s="134">
        <v>3</v>
      </c>
      <c r="N55" s="134">
        <v>3</v>
      </c>
      <c r="O55" s="134"/>
      <c r="P55" s="134"/>
      <c r="Q55" s="136" t="s">
        <v>380</v>
      </c>
      <c r="R55" s="134">
        <v>3</v>
      </c>
      <c r="S55" s="134">
        <v>3</v>
      </c>
      <c r="T55" s="134"/>
      <c r="U55" s="134"/>
      <c r="V55" s="37"/>
      <c r="W55" s="37"/>
      <c r="X55" s="30"/>
      <c r="Y55" s="30"/>
      <c r="Z55" s="30"/>
      <c r="AA55" s="30"/>
      <c r="AB55" s="30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</row>
    <row r="56" spans="1:62" s="46" customFormat="1" ht="15" customHeight="1">
      <c r="A56" s="197"/>
      <c r="B56" s="44"/>
      <c r="C56" s="122"/>
      <c r="D56" s="122"/>
      <c r="E56" s="122"/>
      <c r="F56" s="122"/>
      <c r="G56" s="137" t="s">
        <v>381</v>
      </c>
      <c r="H56" s="134"/>
      <c r="I56" s="134"/>
      <c r="J56" s="134">
        <v>3</v>
      </c>
      <c r="K56" s="134">
        <v>3</v>
      </c>
      <c r="L56" s="131" t="s">
        <v>382</v>
      </c>
      <c r="M56" s="134">
        <v>3</v>
      </c>
      <c r="N56" s="134">
        <v>3</v>
      </c>
      <c r="O56" s="134"/>
      <c r="P56" s="134"/>
      <c r="Q56" s="136" t="s">
        <v>383</v>
      </c>
      <c r="R56" s="134">
        <v>3</v>
      </c>
      <c r="S56" s="134">
        <v>3</v>
      </c>
      <c r="T56" s="134"/>
      <c r="U56" s="134"/>
      <c r="V56" s="37"/>
      <c r="W56" s="37"/>
      <c r="X56" s="30"/>
      <c r="Y56" s="30"/>
      <c r="Z56" s="30"/>
      <c r="AA56" s="30"/>
      <c r="AB56" s="30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</row>
    <row r="57" spans="1:62" s="46" customFormat="1" ht="15" customHeight="1">
      <c r="A57" s="197"/>
      <c r="B57" s="44"/>
      <c r="C57" s="122"/>
      <c r="D57" s="122"/>
      <c r="E57" s="122"/>
      <c r="F57" s="122"/>
      <c r="G57" s="137" t="s">
        <v>384</v>
      </c>
      <c r="H57" s="134"/>
      <c r="I57" s="134"/>
      <c r="J57" s="134">
        <v>3</v>
      </c>
      <c r="K57" s="134">
        <v>3</v>
      </c>
      <c r="L57" s="131" t="s">
        <v>385</v>
      </c>
      <c r="M57" s="134">
        <v>3</v>
      </c>
      <c r="N57" s="134">
        <v>3</v>
      </c>
      <c r="O57" s="134"/>
      <c r="P57" s="134"/>
      <c r="Q57" s="136" t="s">
        <v>386</v>
      </c>
      <c r="R57" s="134"/>
      <c r="S57" s="134"/>
      <c r="T57" s="134">
        <v>3</v>
      </c>
      <c r="U57" s="134">
        <v>3</v>
      </c>
      <c r="V57" s="37"/>
      <c r="W57" s="37"/>
      <c r="X57" s="30"/>
      <c r="Y57" s="30"/>
      <c r="Z57" s="30"/>
      <c r="AA57" s="30"/>
      <c r="AB57" s="30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</row>
    <row r="58" spans="1:62" s="46" customFormat="1" ht="15" customHeight="1">
      <c r="A58" s="197"/>
      <c r="B58" s="44"/>
      <c r="C58" s="122"/>
      <c r="D58" s="122"/>
      <c r="E58" s="122"/>
      <c r="F58" s="122"/>
      <c r="G58" s="137" t="s">
        <v>387</v>
      </c>
      <c r="H58" s="134"/>
      <c r="I58" s="134"/>
      <c r="J58" s="134">
        <v>3</v>
      </c>
      <c r="K58" s="134">
        <v>3</v>
      </c>
      <c r="L58" s="137" t="s">
        <v>388</v>
      </c>
      <c r="M58" s="134">
        <v>3</v>
      </c>
      <c r="N58" s="134">
        <v>3</v>
      </c>
      <c r="O58" s="134" t="s">
        <v>389</v>
      </c>
      <c r="P58" s="134" t="s">
        <v>389</v>
      </c>
      <c r="Q58" s="136" t="s">
        <v>390</v>
      </c>
      <c r="R58" s="134"/>
      <c r="S58" s="134"/>
      <c r="T58" s="134">
        <v>3</v>
      </c>
      <c r="U58" s="134">
        <v>3</v>
      </c>
      <c r="V58" s="37"/>
      <c r="W58" s="37"/>
      <c r="X58" s="30"/>
      <c r="Y58" s="30"/>
      <c r="Z58" s="30"/>
      <c r="AA58" s="30"/>
      <c r="AB58" s="30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</row>
    <row r="59" spans="1:62" s="46" customFormat="1" ht="15" customHeight="1">
      <c r="A59" s="197"/>
      <c r="B59" s="44"/>
      <c r="C59" s="122"/>
      <c r="D59" s="122"/>
      <c r="E59" s="122"/>
      <c r="F59" s="122"/>
      <c r="G59" s="137" t="s">
        <v>391</v>
      </c>
      <c r="H59" s="134"/>
      <c r="I59" s="134"/>
      <c r="J59" s="134">
        <v>3</v>
      </c>
      <c r="K59" s="134">
        <v>3</v>
      </c>
      <c r="L59" s="190" t="s">
        <v>392</v>
      </c>
      <c r="M59" s="186"/>
      <c r="N59" s="186"/>
      <c r="O59" s="186">
        <v>2</v>
      </c>
      <c r="P59" s="186">
        <v>2</v>
      </c>
      <c r="Q59" s="73" t="s">
        <v>393</v>
      </c>
      <c r="R59" s="74"/>
      <c r="S59" s="74"/>
      <c r="T59" s="74">
        <v>3</v>
      </c>
      <c r="U59" s="74">
        <v>3</v>
      </c>
      <c r="V59" s="37"/>
      <c r="W59" s="37"/>
      <c r="X59" s="30"/>
      <c r="Y59" s="30"/>
      <c r="Z59" s="30"/>
      <c r="AA59" s="30"/>
      <c r="AB59" s="30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</row>
    <row r="60" spans="1:62" s="46" customFormat="1" ht="15" customHeight="1">
      <c r="A60" s="197"/>
      <c r="B60" s="44"/>
      <c r="C60" s="122"/>
      <c r="D60" s="122"/>
      <c r="E60" s="122"/>
      <c r="F60" s="122"/>
      <c r="G60" s="137" t="s">
        <v>394</v>
      </c>
      <c r="H60" s="134"/>
      <c r="I60" s="134"/>
      <c r="J60" s="134">
        <v>3</v>
      </c>
      <c r="K60" s="134">
        <v>3</v>
      </c>
      <c r="L60" s="119" t="s">
        <v>395</v>
      </c>
      <c r="M60" s="74"/>
      <c r="N60" s="74"/>
      <c r="O60" s="74">
        <v>3</v>
      </c>
      <c r="P60" s="74">
        <v>3</v>
      </c>
      <c r="Q60" s="191" t="s">
        <v>396</v>
      </c>
      <c r="R60" s="186"/>
      <c r="S60" s="186"/>
      <c r="T60" s="186">
        <v>2</v>
      </c>
      <c r="U60" s="186">
        <v>2</v>
      </c>
      <c r="V60" s="37"/>
      <c r="W60" s="37"/>
      <c r="X60" s="30"/>
      <c r="Y60" s="30"/>
      <c r="Z60" s="30"/>
      <c r="AA60" s="30"/>
      <c r="AB60" s="30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</row>
    <row r="61" spans="1:62" s="46" customFormat="1" ht="15" customHeight="1">
      <c r="A61" s="197"/>
      <c r="B61" s="44"/>
      <c r="C61" s="122"/>
      <c r="D61" s="122"/>
      <c r="E61" s="122"/>
      <c r="F61" s="122"/>
      <c r="G61" s="137"/>
      <c r="H61" s="134"/>
      <c r="I61" s="134"/>
      <c r="J61" s="134"/>
      <c r="K61" s="134"/>
      <c r="L61" s="119" t="s">
        <v>397</v>
      </c>
      <c r="M61" s="74"/>
      <c r="N61" s="74"/>
      <c r="O61" s="74">
        <v>3</v>
      </c>
      <c r="P61" s="74">
        <v>3</v>
      </c>
      <c r="Q61" s="191" t="s">
        <v>398</v>
      </c>
      <c r="R61" s="186"/>
      <c r="S61" s="186"/>
      <c r="T61" s="186">
        <v>2</v>
      </c>
      <c r="U61" s="186">
        <v>2</v>
      </c>
      <c r="V61" s="37"/>
      <c r="W61" s="37"/>
      <c r="X61" s="30"/>
      <c r="Y61" s="30"/>
      <c r="Z61" s="30"/>
      <c r="AA61" s="30"/>
      <c r="AB61" s="30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</row>
    <row r="62" spans="1:62" s="46" customFormat="1" ht="15" customHeight="1">
      <c r="A62" s="197"/>
      <c r="B62" s="44"/>
      <c r="C62" s="122"/>
      <c r="D62" s="122"/>
      <c r="E62" s="122"/>
      <c r="F62" s="122"/>
      <c r="G62" s="137"/>
      <c r="H62" s="134"/>
      <c r="I62" s="134"/>
      <c r="J62" s="134"/>
      <c r="K62" s="134"/>
      <c r="L62" s="119" t="s">
        <v>399</v>
      </c>
      <c r="M62" s="74"/>
      <c r="N62" s="74"/>
      <c r="O62" s="74">
        <v>3</v>
      </c>
      <c r="P62" s="74">
        <v>3</v>
      </c>
      <c r="Q62" s="44"/>
      <c r="R62" s="180"/>
      <c r="S62" s="180"/>
      <c r="T62" s="122"/>
      <c r="U62" s="122"/>
      <c r="V62" s="37"/>
      <c r="W62" s="37"/>
      <c r="X62" s="30"/>
      <c r="Y62" s="30"/>
      <c r="Z62" s="30"/>
      <c r="AA62" s="30"/>
      <c r="AB62" s="30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</row>
    <row r="63" spans="1:62" s="46" customFormat="1" ht="15" customHeight="1">
      <c r="A63" s="197"/>
      <c r="B63" s="44"/>
      <c r="C63" s="122"/>
      <c r="D63" s="122"/>
      <c r="E63" s="122"/>
      <c r="F63" s="122"/>
      <c r="G63" s="137"/>
      <c r="H63" s="134"/>
      <c r="I63" s="134"/>
      <c r="J63" s="134"/>
      <c r="K63" s="134"/>
      <c r="L63" s="137" t="s">
        <v>400</v>
      </c>
      <c r="M63" s="134"/>
      <c r="N63" s="134"/>
      <c r="O63" s="134">
        <v>3</v>
      </c>
      <c r="P63" s="134">
        <v>3</v>
      </c>
      <c r="Q63" s="44"/>
      <c r="R63" s="180"/>
      <c r="S63" s="180"/>
      <c r="T63" s="122"/>
      <c r="U63" s="122"/>
      <c r="V63" s="37"/>
      <c r="W63" s="37"/>
      <c r="X63" s="30"/>
      <c r="Y63" s="30"/>
      <c r="Z63" s="30"/>
      <c r="AA63" s="30"/>
      <c r="AB63" s="30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</row>
    <row r="64" spans="1:62" s="46" customFormat="1" ht="15" customHeight="1">
      <c r="A64" s="197"/>
      <c r="B64" s="44"/>
      <c r="C64" s="122"/>
      <c r="D64" s="122"/>
      <c r="E64" s="122"/>
      <c r="F64" s="122"/>
      <c r="G64" s="137"/>
      <c r="H64" s="134"/>
      <c r="I64" s="134"/>
      <c r="J64" s="134"/>
      <c r="K64" s="134"/>
      <c r="L64" s="137" t="s">
        <v>401</v>
      </c>
      <c r="M64" s="134"/>
      <c r="N64" s="134"/>
      <c r="O64" s="138">
        <v>3</v>
      </c>
      <c r="P64" s="134">
        <v>3</v>
      </c>
      <c r="Q64" s="44"/>
      <c r="R64" s="180"/>
      <c r="S64" s="180"/>
      <c r="T64" s="122"/>
      <c r="U64" s="122"/>
      <c r="V64" s="37"/>
      <c r="W64" s="37"/>
      <c r="X64" s="37"/>
      <c r="Y64" s="37"/>
      <c r="Z64" s="30"/>
      <c r="AA64" s="30"/>
      <c r="AB64" s="30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</row>
    <row r="65" spans="1:62" s="46" customFormat="1" ht="15" customHeight="1">
      <c r="A65" s="197"/>
      <c r="B65" s="76" t="s">
        <v>18</v>
      </c>
      <c r="C65" s="76">
        <f>C40+C53+C54+C55+C64</f>
        <v>0</v>
      </c>
      <c r="D65" s="76">
        <f>D40+D53+D54+D55+D64</f>
        <v>0</v>
      </c>
      <c r="E65" s="76">
        <v>0</v>
      </c>
      <c r="F65" s="76">
        <v>0</v>
      </c>
      <c r="G65" s="76" t="s">
        <v>18</v>
      </c>
      <c r="H65" s="76">
        <f>SUM(H52:H55)</f>
        <v>12</v>
      </c>
      <c r="I65" s="76">
        <f t="shared" ref="I65" si="15">SUM(I52:I55)</f>
        <v>12</v>
      </c>
      <c r="J65" s="76">
        <f>SUM(J56:J60)</f>
        <v>15</v>
      </c>
      <c r="K65" s="76">
        <f>SUM(K56:K60)</f>
        <v>15</v>
      </c>
      <c r="L65" s="76" t="s">
        <v>18</v>
      </c>
      <c r="M65" s="76">
        <f>SUM(M52:M58)</f>
        <v>21</v>
      </c>
      <c r="N65" s="76">
        <f>SUM(N52:N58)</f>
        <v>21</v>
      </c>
      <c r="O65" s="76">
        <f>SUM(O59:O64)</f>
        <v>17</v>
      </c>
      <c r="P65" s="76">
        <f>SUM(P59:P64)</f>
        <v>17</v>
      </c>
      <c r="Q65" s="76" t="s">
        <v>18</v>
      </c>
      <c r="R65" s="76">
        <f>SUM(R52:R56)</f>
        <v>15</v>
      </c>
      <c r="S65" s="76">
        <f t="shared" ref="S65" si="16">SUM(S52:S56)</f>
        <v>15</v>
      </c>
      <c r="T65" s="76">
        <f>SUM(T57:T61)</f>
        <v>13</v>
      </c>
      <c r="U65" s="76">
        <f>SUM(U57:U61)</f>
        <v>13</v>
      </c>
      <c r="V65" s="37"/>
      <c r="W65" s="37"/>
      <c r="X65" s="37"/>
      <c r="Y65" s="37"/>
      <c r="Z65" s="30"/>
      <c r="AA65" s="30"/>
      <c r="AB65" s="30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</row>
    <row r="66" spans="1:62" s="46" customFormat="1" ht="15" customHeight="1">
      <c r="A66" s="198"/>
      <c r="B66" s="66" t="s">
        <v>19</v>
      </c>
      <c r="C66" s="226">
        <f>C65+E65+H65+J65+M65+O65+R65+T65</f>
        <v>93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7"/>
      <c r="V66" s="37"/>
      <c r="W66" s="37"/>
      <c r="X66" s="37"/>
      <c r="Y66" s="37"/>
      <c r="Z66" s="30"/>
      <c r="AA66" s="30"/>
      <c r="AB66" s="30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</row>
    <row r="67" spans="1:62" ht="15" customHeight="1">
      <c r="A67" s="192" t="s">
        <v>402</v>
      </c>
      <c r="B67" s="220" t="s">
        <v>403</v>
      </c>
      <c r="C67" s="220"/>
      <c r="D67" s="220"/>
      <c r="E67" s="220"/>
      <c r="F67" s="220"/>
      <c r="G67" s="214" t="s">
        <v>680</v>
      </c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5"/>
      <c r="V67" s="37"/>
      <c r="W67" s="37"/>
      <c r="Z67" s="78"/>
      <c r="AA67" s="30"/>
      <c r="AB67" s="30"/>
      <c r="AC67" s="37"/>
      <c r="AD67" s="37"/>
      <c r="AE67" s="37"/>
      <c r="AF67" s="37"/>
      <c r="AH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C67" s="37"/>
      <c r="BD67" s="37"/>
      <c r="BE67" s="37"/>
      <c r="BF67" s="37"/>
      <c r="BG67" s="37"/>
      <c r="BH67" s="37"/>
      <c r="BJ67" s="37"/>
    </row>
    <row r="68" spans="1:62" ht="15" customHeight="1">
      <c r="A68" s="192"/>
      <c r="B68" s="220" t="s">
        <v>698</v>
      </c>
      <c r="C68" s="220"/>
      <c r="D68" s="220"/>
      <c r="E68" s="220"/>
      <c r="F68" s="220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7"/>
      <c r="V68" s="37"/>
      <c r="Z68" s="30"/>
      <c r="AA68" s="30"/>
      <c r="AB68" s="30"/>
      <c r="AC68" s="37"/>
      <c r="AE68" s="37"/>
      <c r="AF68" s="37"/>
      <c r="AH68" s="37"/>
      <c r="AK68" s="37"/>
      <c r="AL68" s="37"/>
      <c r="AM68" s="37"/>
      <c r="AN68" s="37"/>
      <c r="AP68" s="37"/>
      <c r="AR68" s="37"/>
      <c r="AW68" s="37"/>
      <c r="AY68" s="37"/>
      <c r="BA68" s="37"/>
      <c r="BF68" s="37"/>
      <c r="BG68" s="37"/>
      <c r="BH68" s="37"/>
      <c r="BJ68" s="37"/>
    </row>
    <row r="69" spans="1:62" ht="15" customHeight="1">
      <c r="A69" s="192"/>
      <c r="B69" s="220" t="s">
        <v>685</v>
      </c>
      <c r="C69" s="220"/>
      <c r="D69" s="220"/>
      <c r="E69" s="220"/>
      <c r="F69" s="220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7"/>
      <c r="V69" s="37"/>
      <c r="Z69" s="30"/>
      <c r="AA69" s="30"/>
      <c r="AB69" s="30"/>
      <c r="AE69" s="37"/>
      <c r="AF69" s="37"/>
      <c r="AN69" s="37"/>
      <c r="BJ69" s="37"/>
    </row>
    <row r="70" spans="1:62" ht="15" customHeight="1">
      <c r="A70" s="192"/>
      <c r="B70" s="220" t="s">
        <v>404</v>
      </c>
      <c r="C70" s="220"/>
      <c r="D70" s="220"/>
      <c r="E70" s="220"/>
      <c r="F70" s="220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7"/>
      <c r="AA70" s="30"/>
      <c r="AB70" s="30"/>
      <c r="AE70" s="37"/>
    </row>
    <row r="71" spans="1:62" ht="15" customHeight="1">
      <c r="A71" s="192"/>
      <c r="B71" s="220" t="s">
        <v>405</v>
      </c>
      <c r="C71" s="220"/>
      <c r="D71" s="220"/>
      <c r="E71" s="220"/>
      <c r="F71" s="220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7"/>
      <c r="AA71" s="30"/>
    </row>
    <row r="72" spans="1:62" ht="15" customHeight="1">
      <c r="A72" s="192"/>
      <c r="B72" s="243" t="s">
        <v>697</v>
      </c>
      <c r="C72" s="243"/>
      <c r="D72" s="243"/>
      <c r="E72" s="243"/>
      <c r="F72" s="243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7"/>
      <c r="AA72" s="30"/>
    </row>
    <row r="73" spans="1:62" ht="15" customHeight="1">
      <c r="A73" s="192"/>
      <c r="B73" s="243"/>
      <c r="C73" s="243"/>
      <c r="D73" s="243"/>
      <c r="E73" s="243"/>
      <c r="F73" s="243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7"/>
      <c r="AA73" s="30"/>
    </row>
    <row r="74" spans="1:62" ht="15" customHeight="1">
      <c r="A74" s="192"/>
      <c r="B74" s="243"/>
      <c r="C74" s="243"/>
      <c r="D74" s="243"/>
      <c r="E74" s="243"/>
      <c r="F74" s="243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7"/>
    </row>
    <row r="75" spans="1:62">
      <c r="A75" s="192"/>
      <c r="B75" s="220" t="s">
        <v>406</v>
      </c>
      <c r="C75" s="220"/>
      <c r="D75" s="220"/>
      <c r="E75" s="220"/>
      <c r="F75" s="220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9"/>
    </row>
  </sheetData>
  <mergeCells count="46"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  <mergeCell ref="R3:U3"/>
    <mergeCell ref="C4:D4"/>
    <mergeCell ref="R4:S4"/>
    <mergeCell ref="T4:U4"/>
    <mergeCell ref="C17:U17"/>
    <mergeCell ref="A20:A23"/>
    <mergeCell ref="C23:U23"/>
    <mergeCell ref="E4:F4"/>
    <mergeCell ref="H4:I4"/>
    <mergeCell ref="J4:K4"/>
    <mergeCell ref="M4:N4"/>
    <mergeCell ref="O4:P4"/>
    <mergeCell ref="A6:A12"/>
    <mergeCell ref="C11:U11"/>
    <mergeCell ref="B12:U12"/>
    <mergeCell ref="A13:A17"/>
    <mergeCell ref="A24:A29"/>
    <mergeCell ref="C29:U29"/>
    <mergeCell ref="A18:A19"/>
    <mergeCell ref="B18:U18"/>
    <mergeCell ref="C19:U19"/>
    <mergeCell ref="A30:A38"/>
    <mergeCell ref="C38:U38"/>
    <mergeCell ref="B71:F71"/>
    <mergeCell ref="B72:F74"/>
    <mergeCell ref="B75:F75"/>
    <mergeCell ref="A39:A51"/>
    <mergeCell ref="C51:U51"/>
    <mergeCell ref="A52:A66"/>
    <mergeCell ref="C66:U66"/>
    <mergeCell ref="A67:A75"/>
    <mergeCell ref="B67:F67"/>
    <mergeCell ref="G67:U75"/>
    <mergeCell ref="B68:F68"/>
    <mergeCell ref="B69:F69"/>
    <mergeCell ref="B70:F70"/>
  </mergeCells>
  <phoneticPr fontId="7" type="noConversion"/>
  <printOptions horizontalCentered="1"/>
  <pageMargins left="0" right="0" top="0" bottom="0" header="0.39370078740157483" footer="0.39370078740157483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4"/>
  <sheetViews>
    <sheetView tabSelected="1" view="pageBreakPreview" zoomScaleNormal="100" zoomScaleSheetLayoutView="100" workbookViewId="0">
      <selection sqref="A1:V1"/>
    </sheetView>
  </sheetViews>
  <sheetFormatPr defaultColWidth="9" defaultRowHeight="15.75"/>
  <cols>
    <col min="1" max="2" width="3.125" style="79" customWidth="1"/>
    <col min="3" max="3" width="18.625" style="80" customWidth="1"/>
    <col min="4" max="7" width="3.125" style="81" customWidth="1"/>
    <col min="8" max="8" width="18.625" style="80" customWidth="1"/>
    <col min="9" max="12" width="3.125" style="81" customWidth="1"/>
    <col min="13" max="13" width="18.625" style="80" customWidth="1"/>
    <col min="14" max="17" width="3.125" style="81" customWidth="1"/>
    <col min="18" max="18" width="18.625" style="80" customWidth="1"/>
    <col min="19" max="22" width="3.125" style="81" customWidth="1"/>
    <col min="23" max="16384" width="9" style="1"/>
  </cols>
  <sheetData>
    <row r="1" spans="1:23" ht="30" customHeight="1">
      <c r="A1" s="193" t="s">
        <v>699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3" s="3" customFormat="1" ht="30" customHeight="1">
      <c r="A2" s="194" t="s">
        <v>670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2"/>
    </row>
    <row r="3" spans="1:23" ht="15.75" customHeight="1">
      <c r="A3" s="256" t="s">
        <v>0</v>
      </c>
      <c r="B3" s="257"/>
      <c r="C3" s="195" t="s">
        <v>487</v>
      </c>
      <c r="D3" s="192" t="s">
        <v>2</v>
      </c>
      <c r="E3" s="192"/>
      <c r="F3" s="192"/>
      <c r="G3" s="192"/>
      <c r="H3" s="195" t="s">
        <v>3</v>
      </c>
      <c r="I3" s="192" t="s">
        <v>4</v>
      </c>
      <c r="J3" s="192"/>
      <c r="K3" s="192"/>
      <c r="L3" s="192"/>
      <c r="M3" s="195" t="s">
        <v>3</v>
      </c>
      <c r="N3" s="192" t="s">
        <v>5</v>
      </c>
      <c r="O3" s="192"/>
      <c r="P3" s="192"/>
      <c r="Q3" s="192"/>
      <c r="R3" s="195" t="s">
        <v>3</v>
      </c>
      <c r="S3" s="192" t="s">
        <v>6</v>
      </c>
      <c r="T3" s="192"/>
      <c r="U3" s="192"/>
      <c r="V3" s="192"/>
    </row>
    <row r="4" spans="1:23">
      <c r="A4" s="258"/>
      <c r="B4" s="259"/>
      <c r="C4" s="195"/>
      <c r="D4" s="192" t="s">
        <v>7</v>
      </c>
      <c r="E4" s="192"/>
      <c r="F4" s="192" t="s">
        <v>8</v>
      </c>
      <c r="G4" s="192"/>
      <c r="H4" s="195"/>
      <c r="I4" s="192" t="s">
        <v>7</v>
      </c>
      <c r="J4" s="192"/>
      <c r="K4" s="192" t="s">
        <v>8</v>
      </c>
      <c r="L4" s="192"/>
      <c r="M4" s="195"/>
      <c r="N4" s="192" t="s">
        <v>7</v>
      </c>
      <c r="O4" s="192"/>
      <c r="P4" s="192" t="s">
        <v>8</v>
      </c>
      <c r="Q4" s="192"/>
      <c r="R4" s="195"/>
      <c r="S4" s="192" t="s">
        <v>7</v>
      </c>
      <c r="T4" s="192"/>
      <c r="U4" s="192" t="s">
        <v>8</v>
      </c>
      <c r="V4" s="192"/>
    </row>
    <row r="5" spans="1:23" s="5" customFormat="1" ht="12" customHeight="1">
      <c r="A5" s="260"/>
      <c r="B5" s="261"/>
      <c r="C5" s="195"/>
      <c r="D5" s="4" t="s">
        <v>488</v>
      </c>
      <c r="E5" s="4" t="s">
        <v>489</v>
      </c>
      <c r="F5" s="4" t="s">
        <v>488</v>
      </c>
      <c r="G5" s="4" t="s">
        <v>489</v>
      </c>
      <c r="H5" s="195"/>
      <c r="I5" s="4" t="s">
        <v>488</v>
      </c>
      <c r="J5" s="4" t="s">
        <v>489</v>
      </c>
      <c r="K5" s="4" t="s">
        <v>488</v>
      </c>
      <c r="L5" s="4" t="s">
        <v>489</v>
      </c>
      <c r="M5" s="195"/>
      <c r="N5" s="4" t="s">
        <v>488</v>
      </c>
      <c r="O5" s="4" t="s">
        <v>489</v>
      </c>
      <c r="P5" s="4" t="s">
        <v>488</v>
      </c>
      <c r="Q5" s="4" t="s">
        <v>489</v>
      </c>
      <c r="R5" s="195"/>
      <c r="S5" s="4" t="s">
        <v>488</v>
      </c>
      <c r="T5" s="4" t="s">
        <v>489</v>
      </c>
      <c r="U5" s="4" t="s">
        <v>488</v>
      </c>
      <c r="V5" s="4" t="s">
        <v>489</v>
      </c>
    </row>
    <row r="6" spans="1:23" s="11" customFormat="1" ht="15" customHeight="1">
      <c r="A6" s="256" t="s">
        <v>490</v>
      </c>
      <c r="B6" s="257"/>
      <c r="C6" s="149" t="s">
        <v>491</v>
      </c>
      <c r="D6" s="135">
        <v>2</v>
      </c>
      <c r="E6" s="150">
        <v>2</v>
      </c>
      <c r="F6" s="135"/>
      <c r="G6" s="134"/>
      <c r="H6" s="149" t="s">
        <v>492</v>
      </c>
      <c r="I6" s="135">
        <v>2</v>
      </c>
      <c r="J6" s="135">
        <v>2</v>
      </c>
      <c r="K6" s="151"/>
      <c r="L6" s="152"/>
      <c r="M6" s="9"/>
      <c r="N6" s="10"/>
      <c r="O6" s="10"/>
      <c r="P6" s="10"/>
      <c r="Q6" s="10"/>
      <c r="R6" s="9"/>
      <c r="S6" s="10"/>
      <c r="T6" s="10"/>
      <c r="U6" s="10"/>
      <c r="V6" s="10"/>
    </row>
    <row r="7" spans="1:23" s="11" customFormat="1" ht="15" customHeight="1">
      <c r="A7" s="258"/>
      <c r="B7" s="259"/>
      <c r="C7" s="153" t="s">
        <v>493</v>
      </c>
      <c r="D7" s="134">
        <v>2</v>
      </c>
      <c r="E7" s="154">
        <v>2</v>
      </c>
      <c r="F7" s="134"/>
      <c r="G7" s="154"/>
      <c r="H7" s="153" t="s">
        <v>494</v>
      </c>
      <c r="I7" s="134">
        <v>2</v>
      </c>
      <c r="J7" s="134">
        <v>2</v>
      </c>
      <c r="K7" s="155">
        <v>2</v>
      </c>
      <c r="L7" s="152">
        <v>2</v>
      </c>
      <c r="M7" s="9"/>
      <c r="N7" s="10"/>
      <c r="O7" s="10"/>
      <c r="P7" s="10"/>
      <c r="Q7" s="10"/>
      <c r="R7" s="9"/>
      <c r="S7" s="10"/>
      <c r="T7" s="10"/>
      <c r="U7" s="10"/>
      <c r="V7" s="10"/>
    </row>
    <row r="8" spans="1:23" s="11" customFormat="1" ht="15" customHeight="1">
      <c r="A8" s="258"/>
      <c r="B8" s="259"/>
      <c r="C8" s="153" t="s">
        <v>495</v>
      </c>
      <c r="D8" s="134"/>
      <c r="E8" s="154"/>
      <c r="F8" s="134">
        <v>2</v>
      </c>
      <c r="G8" s="154">
        <v>2</v>
      </c>
      <c r="H8" s="153"/>
      <c r="I8" s="10"/>
      <c r="J8" s="10"/>
      <c r="K8" s="10"/>
      <c r="L8" s="10"/>
      <c r="M8" s="9"/>
      <c r="N8" s="10"/>
      <c r="O8" s="10"/>
      <c r="P8" s="10"/>
      <c r="Q8" s="10"/>
      <c r="R8" s="9"/>
      <c r="S8" s="10"/>
      <c r="T8" s="10"/>
      <c r="U8" s="10"/>
      <c r="V8" s="10"/>
    </row>
    <row r="9" spans="1:23" s="11" customFormat="1" ht="15" customHeight="1">
      <c r="A9" s="258"/>
      <c r="B9" s="259"/>
      <c r="C9" s="153" t="s">
        <v>496</v>
      </c>
      <c r="D9" s="134"/>
      <c r="E9" s="154"/>
      <c r="F9" s="134">
        <v>2</v>
      </c>
      <c r="G9" s="134">
        <v>2</v>
      </c>
      <c r="H9" s="9"/>
      <c r="I9" s="10"/>
      <c r="J9" s="10"/>
      <c r="K9" s="10"/>
      <c r="L9" s="10"/>
      <c r="M9" s="9"/>
      <c r="N9" s="10"/>
      <c r="O9" s="10"/>
      <c r="P9" s="10"/>
      <c r="Q9" s="10"/>
      <c r="R9" s="9"/>
      <c r="S9" s="10"/>
      <c r="T9" s="10"/>
      <c r="U9" s="10"/>
      <c r="V9" s="10"/>
    </row>
    <row r="10" spans="1:23" s="15" customFormat="1" ht="15" customHeight="1">
      <c r="A10" s="258"/>
      <c r="B10" s="259"/>
      <c r="C10" s="156" t="s">
        <v>18</v>
      </c>
      <c r="D10" s="14">
        <f>D6+D7+D8+D9</f>
        <v>4</v>
      </c>
      <c r="E10" s="14">
        <f t="shared" ref="E10:G10" si="0">E6+E7+E8+E9</f>
        <v>4</v>
      </c>
      <c r="F10" s="14">
        <f t="shared" si="0"/>
        <v>4</v>
      </c>
      <c r="G10" s="14">
        <f t="shared" si="0"/>
        <v>4</v>
      </c>
      <c r="H10" s="13" t="s">
        <v>18</v>
      </c>
      <c r="I10" s="13">
        <f>I6+I7+I8+I9</f>
        <v>4</v>
      </c>
      <c r="J10" s="13">
        <f t="shared" ref="J10:L10" si="1">J6+J7+J8+J9</f>
        <v>4</v>
      </c>
      <c r="K10" s="13">
        <f t="shared" si="1"/>
        <v>2</v>
      </c>
      <c r="L10" s="13">
        <f t="shared" si="1"/>
        <v>2</v>
      </c>
      <c r="M10" s="13" t="s">
        <v>18</v>
      </c>
      <c r="N10" s="13">
        <f>N6+N7+N8+N9</f>
        <v>0</v>
      </c>
      <c r="O10" s="13">
        <f t="shared" ref="O10:Q10" si="2">O6+O7+O8+O9</f>
        <v>0</v>
      </c>
      <c r="P10" s="13">
        <f t="shared" si="2"/>
        <v>0</v>
      </c>
      <c r="Q10" s="13">
        <f t="shared" si="2"/>
        <v>0</v>
      </c>
      <c r="R10" s="13" t="s">
        <v>18</v>
      </c>
      <c r="S10" s="13">
        <f>S6+S7+S8+S9</f>
        <v>0</v>
      </c>
      <c r="T10" s="13">
        <f t="shared" ref="T10:V10" si="3">T6+T7+T8+T9</f>
        <v>0</v>
      </c>
      <c r="U10" s="13">
        <f t="shared" si="3"/>
        <v>0</v>
      </c>
      <c r="V10" s="13">
        <f t="shared" si="3"/>
        <v>0</v>
      </c>
    </row>
    <row r="11" spans="1:23" s="15" customFormat="1" ht="15" customHeight="1">
      <c r="A11" s="258"/>
      <c r="B11" s="259"/>
      <c r="C11" s="157" t="s">
        <v>19</v>
      </c>
      <c r="D11" s="202">
        <f>D10+F10+I10+K10+N10+P10+S10+U10</f>
        <v>14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3" s="15" customFormat="1" ht="35.1" customHeight="1">
      <c r="A12" s="260"/>
      <c r="B12" s="261"/>
      <c r="C12" s="271" t="s">
        <v>497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</row>
    <row r="13" spans="1:23" s="11" customFormat="1" ht="15" customHeight="1">
      <c r="A13" s="256" t="s">
        <v>498</v>
      </c>
      <c r="B13" s="257"/>
      <c r="C13" s="9" t="s">
        <v>499</v>
      </c>
      <c r="D13" s="158"/>
      <c r="E13" s="10"/>
      <c r="F13" s="10">
        <v>2</v>
      </c>
      <c r="G13" s="10">
        <v>2</v>
      </c>
      <c r="H13" s="9" t="s">
        <v>501</v>
      </c>
      <c r="I13" s="179"/>
      <c r="J13" s="179"/>
      <c r="K13" s="179">
        <v>2</v>
      </c>
      <c r="L13" s="179">
        <v>2</v>
      </c>
      <c r="M13" s="9"/>
      <c r="N13" s="10"/>
      <c r="O13" s="10"/>
      <c r="P13" s="10"/>
      <c r="Q13" s="10"/>
      <c r="R13" s="9"/>
      <c r="S13" s="10"/>
      <c r="T13" s="10"/>
      <c r="U13" s="10"/>
      <c r="V13" s="10"/>
    </row>
    <row r="14" spans="1:23" s="11" customFormat="1" ht="15" customHeight="1">
      <c r="A14" s="258"/>
      <c r="B14" s="259"/>
      <c r="C14" s="9" t="s">
        <v>500</v>
      </c>
      <c r="D14" s="158">
        <v>0</v>
      </c>
      <c r="E14" s="10">
        <v>1</v>
      </c>
      <c r="F14" s="10">
        <v>0</v>
      </c>
      <c r="G14" s="10">
        <v>1</v>
      </c>
      <c r="H14" s="9"/>
      <c r="I14" s="10"/>
      <c r="J14" s="10"/>
      <c r="K14" s="10"/>
      <c r="L14" s="10"/>
      <c r="M14" s="9"/>
      <c r="N14" s="10"/>
      <c r="O14" s="10"/>
      <c r="P14" s="10"/>
      <c r="Q14" s="10"/>
      <c r="R14" s="9"/>
      <c r="S14" s="10"/>
      <c r="T14" s="10"/>
      <c r="U14" s="10"/>
      <c r="V14" s="10"/>
    </row>
    <row r="15" spans="1:23" s="11" customFormat="1" ht="15" customHeight="1">
      <c r="A15" s="258"/>
      <c r="B15" s="259"/>
      <c r="C15" s="9" t="s">
        <v>502</v>
      </c>
      <c r="D15" s="10">
        <v>2</v>
      </c>
      <c r="E15" s="10">
        <v>2</v>
      </c>
      <c r="F15" s="10"/>
      <c r="G15" s="10"/>
      <c r="H15" s="159"/>
      <c r="I15" s="10"/>
      <c r="J15" s="10"/>
      <c r="K15" s="10"/>
      <c r="L15" s="10"/>
      <c r="M15" s="9"/>
      <c r="N15" s="10"/>
      <c r="O15" s="10"/>
      <c r="P15" s="10"/>
      <c r="Q15" s="10"/>
      <c r="R15" s="9"/>
      <c r="S15" s="10"/>
      <c r="T15" s="10"/>
      <c r="U15" s="10"/>
      <c r="V15" s="10"/>
    </row>
    <row r="16" spans="1:23" s="15" customFormat="1" ht="15" customHeight="1">
      <c r="A16" s="258"/>
      <c r="B16" s="259"/>
      <c r="C16" s="13" t="s">
        <v>18</v>
      </c>
      <c r="D16" s="14">
        <f>D13+D14+D15</f>
        <v>2</v>
      </c>
      <c r="E16" s="14">
        <f t="shared" ref="E16:G16" si="4">E13+E14+E15</f>
        <v>3</v>
      </c>
      <c r="F16" s="14">
        <f t="shared" si="4"/>
        <v>2</v>
      </c>
      <c r="G16" s="14">
        <f t="shared" si="4"/>
        <v>3</v>
      </c>
      <c r="H16" s="13" t="s">
        <v>18</v>
      </c>
      <c r="I16" s="13">
        <f>I13+I14+I15</f>
        <v>0</v>
      </c>
      <c r="J16" s="13">
        <f t="shared" ref="J16:L16" si="5">J13+J14+J15</f>
        <v>0</v>
      </c>
      <c r="K16" s="13">
        <f t="shared" si="5"/>
        <v>2</v>
      </c>
      <c r="L16" s="13">
        <f t="shared" si="5"/>
        <v>2</v>
      </c>
      <c r="M16" s="13" t="s">
        <v>18</v>
      </c>
      <c r="N16" s="13">
        <f>N13+N14+N15</f>
        <v>0</v>
      </c>
      <c r="O16" s="13">
        <f t="shared" ref="O16:Q16" si="6">O13+O14+O15</f>
        <v>0</v>
      </c>
      <c r="P16" s="13">
        <f t="shared" si="6"/>
        <v>0</v>
      </c>
      <c r="Q16" s="13">
        <f t="shared" si="6"/>
        <v>0</v>
      </c>
      <c r="R16" s="13" t="s">
        <v>18</v>
      </c>
      <c r="S16" s="13">
        <f>S13+S14+S15</f>
        <v>0</v>
      </c>
      <c r="T16" s="13">
        <f t="shared" ref="T16:V16" si="7">T13+T14+T15</f>
        <v>0</v>
      </c>
      <c r="U16" s="13">
        <f t="shared" si="7"/>
        <v>0</v>
      </c>
      <c r="V16" s="13">
        <f t="shared" si="7"/>
        <v>0</v>
      </c>
    </row>
    <row r="17" spans="1:63" s="15" customFormat="1" ht="15" customHeight="1">
      <c r="A17" s="260"/>
      <c r="B17" s="261"/>
      <c r="C17" s="181" t="s">
        <v>19</v>
      </c>
      <c r="D17" s="202">
        <f>D16+F16+I16+K16+N16+P16+S16+U16</f>
        <v>6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1:63" ht="57" customHeight="1">
      <c r="A18" s="256" t="s">
        <v>503</v>
      </c>
      <c r="B18" s="257"/>
      <c r="C18" s="212" t="s">
        <v>687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</row>
    <row r="19" spans="1:63" s="15" customFormat="1" ht="15" customHeight="1">
      <c r="A19" s="260"/>
      <c r="B19" s="261"/>
      <c r="C19" s="181" t="s">
        <v>19</v>
      </c>
      <c r="D19" s="203">
        <v>8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63" s="30" customFormat="1" ht="15" customHeight="1">
      <c r="A20" s="264" t="s">
        <v>504</v>
      </c>
      <c r="B20" s="265"/>
      <c r="C20" s="26" t="s">
        <v>505</v>
      </c>
      <c r="D20" s="27">
        <v>2</v>
      </c>
      <c r="E20" s="27">
        <v>2</v>
      </c>
      <c r="F20" s="27"/>
      <c r="G20" s="27"/>
      <c r="H20" s="28" t="s">
        <v>506</v>
      </c>
      <c r="I20" s="27"/>
      <c r="J20" s="27"/>
      <c r="K20" s="27">
        <v>2</v>
      </c>
      <c r="L20" s="27">
        <v>2</v>
      </c>
      <c r="M20" s="29" t="s">
        <v>507</v>
      </c>
      <c r="N20" s="27">
        <v>2</v>
      </c>
      <c r="O20" s="27">
        <v>2</v>
      </c>
      <c r="P20" s="27"/>
      <c r="Q20" s="27"/>
      <c r="R20" s="29" t="s">
        <v>508</v>
      </c>
      <c r="S20" s="27"/>
      <c r="T20" s="27"/>
      <c r="U20" s="27">
        <v>2</v>
      </c>
      <c r="V20" s="27">
        <v>2</v>
      </c>
    </row>
    <row r="21" spans="1:63" s="30" customFormat="1" ht="15" customHeight="1">
      <c r="A21" s="266"/>
      <c r="B21" s="267"/>
      <c r="C21" s="26"/>
      <c r="D21" s="31"/>
      <c r="E21" s="31"/>
      <c r="F21" s="31"/>
      <c r="G21" s="31"/>
      <c r="H21" s="26"/>
      <c r="I21" s="31"/>
      <c r="J21" s="31"/>
      <c r="K21" s="27"/>
      <c r="L21" s="27"/>
      <c r="M21" s="32"/>
      <c r="N21" s="31"/>
      <c r="O21" s="31"/>
      <c r="P21" s="31"/>
      <c r="Q21" s="31"/>
      <c r="R21" s="32"/>
      <c r="S21" s="31"/>
      <c r="T21" s="31"/>
      <c r="U21" s="31"/>
      <c r="V21" s="31"/>
    </row>
    <row r="22" spans="1:63" s="37" customFormat="1" ht="15" customHeight="1">
      <c r="A22" s="266"/>
      <c r="B22" s="267"/>
      <c r="C22" s="33" t="s">
        <v>32</v>
      </c>
      <c r="D22" s="34">
        <f>D20+D21</f>
        <v>2</v>
      </c>
      <c r="E22" s="34">
        <f t="shared" ref="E22:G22" si="8">E20+E21</f>
        <v>2</v>
      </c>
      <c r="F22" s="34">
        <f t="shared" si="8"/>
        <v>0</v>
      </c>
      <c r="G22" s="34">
        <f t="shared" si="8"/>
        <v>0</v>
      </c>
      <c r="H22" s="33" t="s">
        <v>509</v>
      </c>
      <c r="I22" s="34">
        <f>I20+I21</f>
        <v>0</v>
      </c>
      <c r="J22" s="34">
        <f t="shared" ref="J22:L22" si="9">J20+J21</f>
        <v>0</v>
      </c>
      <c r="K22" s="34">
        <f t="shared" si="9"/>
        <v>2</v>
      </c>
      <c r="L22" s="34">
        <f t="shared" si="9"/>
        <v>2</v>
      </c>
      <c r="M22" s="35" t="s">
        <v>18</v>
      </c>
      <c r="N22" s="36">
        <f>N20+N21</f>
        <v>2</v>
      </c>
      <c r="O22" s="36">
        <f t="shared" ref="O22:Q22" si="10">O20+O21</f>
        <v>2</v>
      </c>
      <c r="P22" s="36">
        <f t="shared" si="10"/>
        <v>0</v>
      </c>
      <c r="Q22" s="36">
        <f t="shared" si="10"/>
        <v>0</v>
      </c>
      <c r="R22" s="35" t="s">
        <v>18</v>
      </c>
      <c r="S22" s="34">
        <f>S20+S21</f>
        <v>0</v>
      </c>
      <c r="T22" s="34">
        <f t="shared" ref="T22:V22" si="11">T20+T21</f>
        <v>0</v>
      </c>
      <c r="U22" s="34">
        <f t="shared" si="11"/>
        <v>2</v>
      </c>
      <c r="V22" s="34">
        <f t="shared" si="11"/>
        <v>2</v>
      </c>
    </row>
    <row r="23" spans="1:63" s="37" customFormat="1" ht="15" customHeight="1">
      <c r="A23" s="268"/>
      <c r="B23" s="269"/>
      <c r="C23" s="160" t="s">
        <v>510</v>
      </c>
      <c r="D23" s="270">
        <f>SUM(D22+F22+I22+K22+N22+P22+S22+U22)</f>
        <v>8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10"/>
      <c r="S23" s="210"/>
      <c r="T23" s="210"/>
      <c r="U23" s="210"/>
      <c r="V23" s="210"/>
      <c r="X23" s="30"/>
      <c r="Y23" s="30"/>
      <c r="Z23" s="30"/>
      <c r="AA23" s="30"/>
      <c r="AB23" s="30"/>
      <c r="AC23" s="30"/>
    </row>
    <row r="24" spans="1:63" s="46" customFormat="1" ht="15" customHeight="1">
      <c r="A24" s="199" t="s">
        <v>511</v>
      </c>
      <c r="B24" s="253"/>
      <c r="C24" s="161" t="s">
        <v>512</v>
      </c>
      <c r="D24" s="162">
        <v>2</v>
      </c>
      <c r="E24" s="162">
        <v>2</v>
      </c>
      <c r="F24" s="162"/>
      <c r="G24" s="162"/>
      <c r="H24" s="163" t="s">
        <v>513</v>
      </c>
      <c r="I24" s="45">
        <v>1</v>
      </c>
      <c r="J24" s="45">
        <v>3</v>
      </c>
      <c r="K24" s="164"/>
      <c r="L24" s="164"/>
      <c r="M24" s="165" t="s">
        <v>514</v>
      </c>
      <c r="N24" s="166">
        <v>3</v>
      </c>
      <c r="O24" s="166">
        <v>3</v>
      </c>
      <c r="P24" s="162"/>
      <c r="Q24" s="162"/>
      <c r="R24" s="124"/>
      <c r="S24" s="45"/>
      <c r="T24" s="45"/>
      <c r="U24" s="45"/>
      <c r="V24" s="45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</row>
    <row r="25" spans="1:63" s="46" customFormat="1" ht="15" customHeight="1">
      <c r="A25" s="200"/>
      <c r="B25" s="254"/>
      <c r="C25" s="165" t="s">
        <v>515</v>
      </c>
      <c r="D25" s="166">
        <v>2</v>
      </c>
      <c r="E25" s="166">
        <v>2</v>
      </c>
      <c r="F25" s="166"/>
      <c r="G25" s="166"/>
      <c r="H25" s="163" t="s">
        <v>516</v>
      </c>
      <c r="I25" s="45">
        <v>3</v>
      </c>
      <c r="J25" s="45">
        <v>3</v>
      </c>
      <c r="K25" s="164"/>
      <c r="L25" s="164"/>
      <c r="M25" s="165" t="s">
        <v>517</v>
      </c>
      <c r="N25" s="166">
        <v>1</v>
      </c>
      <c r="O25" s="166">
        <v>3</v>
      </c>
      <c r="P25" s="162"/>
      <c r="Q25" s="162"/>
      <c r="R25" s="124"/>
      <c r="S25" s="45"/>
      <c r="T25" s="45"/>
      <c r="U25" s="45"/>
      <c r="V25" s="45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</row>
    <row r="26" spans="1:63" s="46" customFormat="1" ht="15" customHeight="1">
      <c r="A26" s="200"/>
      <c r="B26" s="254"/>
      <c r="C26" s="161" t="s">
        <v>518</v>
      </c>
      <c r="D26" s="162">
        <v>1</v>
      </c>
      <c r="E26" s="162">
        <v>3</v>
      </c>
      <c r="F26" s="166"/>
      <c r="G26" s="162"/>
      <c r="H26" s="161" t="s">
        <v>519</v>
      </c>
      <c r="I26" s="162">
        <v>3</v>
      </c>
      <c r="J26" s="162">
        <v>3</v>
      </c>
      <c r="K26" s="164"/>
      <c r="L26" s="164"/>
      <c r="M26" s="161" t="s">
        <v>520</v>
      </c>
      <c r="N26" s="166">
        <v>3</v>
      </c>
      <c r="O26" s="166">
        <v>3</v>
      </c>
      <c r="P26" s="162"/>
      <c r="Q26" s="162"/>
      <c r="R26" s="124"/>
      <c r="S26" s="45"/>
      <c r="T26" s="45"/>
      <c r="U26" s="45"/>
      <c r="V26" s="45"/>
      <c r="W26" s="37"/>
      <c r="X26" s="37"/>
      <c r="Y26" s="30"/>
      <c r="Z26" s="30"/>
      <c r="AA26" s="30"/>
      <c r="AB26" s="30"/>
      <c r="AC26" s="30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</row>
    <row r="27" spans="1:63" s="46" customFormat="1" ht="15" customHeight="1">
      <c r="A27" s="200"/>
      <c r="B27" s="254"/>
      <c r="C27" s="167" t="s">
        <v>521</v>
      </c>
      <c r="D27" s="162">
        <v>1</v>
      </c>
      <c r="E27" s="162">
        <v>3</v>
      </c>
      <c r="F27" s="162"/>
      <c r="G27" s="166"/>
      <c r="H27" s="165" t="s">
        <v>522</v>
      </c>
      <c r="I27" s="166">
        <v>3</v>
      </c>
      <c r="J27" s="166">
        <v>3</v>
      </c>
      <c r="K27" s="164"/>
      <c r="L27" s="164"/>
      <c r="M27" s="161" t="s">
        <v>523</v>
      </c>
      <c r="N27" s="166">
        <v>3</v>
      </c>
      <c r="O27" s="166">
        <v>3</v>
      </c>
      <c r="P27" s="162"/>
      <c r="Q27" s="162"/>
      <c r="R27" s="124"/>
      <c r="S27" s="45"/>
      <c r="T27" s="45"/>
      <c r="U27" s="45"/>
      <c r="V27" s="45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8" spans="1:63" s="46" customFormat="1" ht="15" customHeight="1">
      <c r="A28" s="200"/>
      <c r="B28" s="254"/>
      <c r="C28" s="165" t="s">
        <v>524</v>
      </c>
      <c r="D28" s="166">
        <v>3</v>
      </c>
      <c r="E28" s="166">
        <v>3</v>
      </c>
      <c r="F28" s="162"/>
      <c r="G28" s="162"/>
      <c r="H28" s="161" t="s">
        <v>525</v>
      </c>
      <c r="I28" s="166"/>
      <c r="J28" s="166"/>
      <c r="K28" s="164">
        <v>1</v>
      </c>
      <c r="L28" s="164">
        <v>3</v>
      </c>
      <c r="M28" s="161" t="s">
        <v>526</v>
      </c>
      <c r="N28" s="162">
        <v>1</v>
      </c>
      <c r="O28" s="162">
        <v>3</v>
      </c>
      <c r="P28" s="162">
        <v>1</v>
      </c>
      <c r="Q28" s="162">
        <v>3</v>
      </c>
      <c r="R28" s="124"/>
      <c r="S28" s="45"/>
      <c r="T28" s="45"/>
      <c r="U28" s="45"/>
      <c r="V28" s="45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</row>
    <row r="29" spans="1:63" s="46" customFormat="1" ht="15" customHeight="1">
      <c r="A29" s="200"/>
      <c r="B29" s="254"/>
      <c r="C29" s="165" t="s">
        <v>527</v>
      </c>
      <c r="D29" s="166"/>
      <c r="E29" s="166"/>
      <c r="F29" s="162">
        <v>3</v>
      </c>
      <c r="G29" s="162">
        <v>3</v>
      </c>
      <c r="H29" s="161" t="s">
        <v>528</v>
      </c>
      <c r="I29" s="162"/>
      <c r="J29" s="162"/>
      <c r="K29" s="164">
        <v>1</v>
      </c>
      <c r="L29" s="164">
        <v>3</v>
      </c>
      <c r="M29" s="161" t="s">
        <v>529</v>
      </c>
      <c r="N29" s="166"/>
      <c r="O29" s="166"/>
      <c r="P29" s="162">
        <v>3</v>
      </c>
      <c r="Q29" s="162">
        <v>3</v>
      </c>
      <c r="R29" s="124"/>
      <c r="S29" s="45"/>
      <c r="T29" s="45"/>
      <c r="U29" s="45"/>
      <c r="V29" s="45"/>
      <c r="W29" s="37"/>
      <c r="X29" s="37"/>
      <c r="Y29" s="30"/>
      <c r="Z29" s="30"/>
      <c r="AA29" s="30"/>
      <c r="AB29" s="30"/>
      <c r="AC29" s="30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</row>
    <row r="30" spans="1:63" s="46" customFormat="1" ht="15" customHeight="1">
      <c r="A30" s="200"/>
      <c r="B30" s="254"/>
      <c r="C30" s="165" t="s">
        <v>530</v>
      </c>
      <c r="D30" s="162"/>
      <c r="E30" s="162"/>
      <c r="F30" s="162">
        <v>3</v>
      </c>
      <c r="G30" s="162">
        <v>3</v>
      </c>
      <c r="H30" s="165" t="s">
        <v>531</v>
      </c>
      <c r="I30" s="166"/>
      <c r="J30" s="166"/>
      <c r="K30" s="164">
        <v>3</v>
      </c>
      <c r="L30" s="164">
        <v>3</v>
      </c>
      <c r="M30" s="161" t="s">
        <v>532</v>
      </c>
      <c r="N30" s="162"/>
      <c r="O30" s="162"/>
      <c r="P30" s="162">
        <v>3</v>
      </c>
      <c r="Q30" s="162">
        <v>3</v>
      </c>
      <c r="R30" s="126"/>
      <c r="S30" s="53"/>
      <c r="T30" s="53"/>
      <c r="U30" s="45"/>
      <c r="V30" s="45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</row>
    <row r="31" spans="1:63" s="46" customFormat="1" ht="15" customHeight="1">
      <c r="A31" s="200"/>
      <c r="B31" s="254"/>
      <c r="C31" s="161" t="s">
        <v>533</v>
      </c>
      <c r="D31" s="162"/>
      <c r="E31" s="162"/>
      <c r="F31" s="166">
        <v>3</v>
      </c>
      <c r="G31" s="166">
        <v>3</v>
      </c>
      <c r="H31" s="163" t="s">
        <v>534</v>
      </c>
      <c r="I31" s="45"/>
      <c r="J31" s="45"/>
      <c r="K31" s="164">
        <v>3</v>
      </c>
      <c r="L31" s="164">
        <v>3</v>
      </c>
      <c r="M31" s="165" t="s">
        <v>535</v>
      </c>
      <c r="N31" s="162"/>
      <c r="O31" s="162"/>
      <c r="P31" s="164">
        <v>3</v>
      </c>
      <c r="Q31" s="164">
        <v>3</v>
      </c>
      <c r="R31" s="124"/>
      <c r="S31" s="53"/>
      <c r="T31" s="53"/>
      <c r="U31" s="53"/>
      <c r="V31" s="53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</row>
    <row r="32" spans="1:63" s="46" customFormat="1" ht="15" customHeight="1">
      <c r="A32" s="200"/>
      <c r="B32" s="254"/>
      <c r="C32" s="161" t="s">
        <v>536</v>
      </c>
      <c r="D32" s="162"/>
      <c r="E32" s="162"/>
      <c r="F32" s="162">
        <v>3</v>
      </c>
      <c r="G32" s="162">
        <v>3</v>
      </c>
      <c r="H32" s="163"/>
      <c r="I32" s="45"/>
      <c r="J32" s="45"/>
      <c r="K32" s="164"/>
      <c r="L32" s="164"/>
      <c r="M32" s="161" t="s">
        <v>537</v>
      </c>
      <c r="N32" s="162"/>
      <c r="O32" s="162"/>
      <c r="P32" s="164">
        <v>3</v>
      </c>
      <c r="Q32" s="164">
        <v>3</v>
      </c>
      <c r="R32" s="124"/>
      <c r="S32" s="53"/>
      <c r="T32" s="53"/>
      <c r="U32" s="53"/>
      <c r="V32" s="53"/>
      <c r="W32" s="37"/>
      <c r="X32" s="37"/>
      <c r="Y32" s="30"/>
      <c r="Z32" s="30"/>
      <c r="AA32" s="30"/>
      <c r="AB32" s="30"/>
      <c r="AC32" s="30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</row>
    <row r="33" spans="1:63" s="46" customFormat="1" ht="15" customHeight="1">
      <c r="A33" s="200"/>
      <c r="B33" s="254"/>
      <c r="C33" s="76" t="s">
        <v>18</v>
      </c>
      <c r="D33" s="76">
        <f>SUM(D24:D28)</f>
        <v>9</v>
      </c>
      <c r="E33" s="76">
        <f>SUM(E24:E28)</f>
        <v>13</v>
      </c>
      <c r="F33" s="76">
        <f>SUM(F29:F32)</f>
        <v>12</v>
      </c>
      <c r="G33" s="76">
        <f>SUM(G29:G32)</f>
        <v>12</v>
      </c>
      <c r="H33" s="76" t="s">
        <v>509</v>
      </c>
      <c r="I33" s="76">
        <f>SUM(I24:I27)</f>
        <v>10</v>
      </c>
      <c r="J33" s="76">
        <f>SUM(J24:J27)</f>
        <v>12</v>
      </c>
      <c r="K33" s="76">
        <f>SUM(K28:K31)</f>
        <v>8</v>
      </c>
      <c r="L33" s="76">
        <f>SUM(L28:L31)</f>
        <v>12</v>
      </c>
      <c r="M33" s="76" t="s">
        <v>18</v>
      </c>
      <c r="N33" s="76">
        <f>SUM(N24:N28)</f>
        <v>11</v>
      </c>
      <c r="O33" s="76">
        <f>SUM(O24:O28)</f>
        <v>15</v>
      </c>
      <c r="P33" s="76">
        <f>SUM(P28:P32)</f>
        <v>13</v>
      </c>
      <c r="Q33" s="76">
        <f>SUM(Q28:Q32)</f>
        <v>15</v>
      </c>
      <c r="R33" s="76" t="s">
        <v>18</v>
      </c>
      <c r="S33" s="76">
        <f>SUM(S24:S32)</f>
        <v>0</v>
      </c>
      <c r="T33" s="76">
        <f t="shared" ref="T33:V33" si="12">SUM(T24:T32)</f>
        <v>0</v>
      </c>
      <c r="U33" s="76">
        <f t="shared" si="12"/>
        <v>0</v>
      </c>
      <c r="V33" s="76">
        <f t="shared" si="12"/>
        <v>0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</row>
    <row r="34" spans="1:63" s="46" customFormat="1" ht="15" customHeight="1">
      <c r="A34" s="201"/>
      <c r="B34" s="255"/>
      <c r="C34" s="168" t="s">
        <v>19</v>
      </c>
      <c r="D34" s="247">
        <f>D33+F33+I33+K33+N33+P33+S33+U33</f>
        <v>63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37"/>
      <c r="X34" s="37"/>
      <c r="Y34" s="30"/>
      <c r="Z34" s="30"/>
      <c r="AA34" s="30"/>
      <c r="AB34" s="30"/>
      <c r="AC34" s="30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</row>
    <row r="35" spans="1:63" s="46" customFormat="1" ht="15" customHeight="1">
      <c r="A35" s="248" t="s">
        <v>538</v>
      </c>
      <c r="B35" s="213" t="s">
        <v>539</v>
      </c>
      <c r="C35" s="167" t="s">
        <v>540</v>
      </c>
      <c r="D35" s="164"/>
      <c r="E35" s="164"/>
      <c r="F35" s="164">
        <v>3</v>
      </c>
      <c r="G35" s="164">
        <v>3</v>
      </c>
      <c r="H35" s="163" t="s">
        <v>541</v>
      </c>
      <c r="I35" s="164">
        <v>3</v>
      </c>
      <c r="J35" s="164">
        <v>3</v>
      </c>
      <c r="K35" s="164"/>
      <c r="L35" s="164"/>
      <c r="M35" s="167" t="s">
        <v>542</v>
      </c>
      <c r="N35" s="164">
        <v>3</v>
      </c>
      <c r="O35" s="164">
        <v>3</v>
      </c>
      <c r="P35" s="164"/>
      <c r="Q35" s="164"/>
      <c r="R35" s="163" t="s">
        <v>543</v>
      </c>
      <c r="S35" s="164">
        <v>3</v>
      </c>
      <c r="T35" s="164">
        <v>3</v>
      </c>
      <c r="U35" s="164"/>
      <c r="V35" s="164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</row>
    <row r="36" spans="1:63" s="46" customFormat="1" ht="15" customHeight="1">
      <c r="A36" s="249"/>
      <c r="B36" s="213"/>
      <c r="C36" s="167"/>
      <c r="D36" s="164"/>
      <c r="E36" s="164"/>
      <c r="F36" s="164"/>
      <c r="G36" s="164"/>
      <c r="H36" s="163" t="s">
        <v>544</v>
      </c>
      <c r="I36" s="45"/>
      <c r="J36" s="45"/>
      <c r="K36" s="45">
        <v>3</v>
      </c>
      <c r="L36" s="45">
        <v>3</v>
      </c>
      <c r="M36" s="167" t="s">
        <v>545</v>
      </c>
      <c r="N36" s="164"/>
      <c r="O36" s="164"/>
      <c r="P36" s="164">
        <v>3</v>
      </c>
      <c r="Q36" s="164">
        <v>3</v>
      </c>
      <c r="R36" s="167" t="s">
        <v>546</v>
      </c>
      <c r="S36" s="164">
        <v>3</v>
      </c>
      <c r="T36" s="164">
        <v>3</v>
      </c>
      <c r="U36" s="164"/>
      <c r="V36" s="164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</row>
    <row r="37" spans="1:63" s="46" customFormat="1" ht="15" customHeight="1">
      <c r="A37" s="249"/>
      <c r="B37" s="213"/>
      <c r="C37" s="167"/>
      <c r="D37" s="164"/>
      <c r="E37" s="164"/>
      <c r="F37" s="164"/>
      <c r="G37" s="164"/>
      <c r="H37" s="169"/>
      <c r="I37" s="170"/>
      <c r="J37" s="170"/>
      <c r="K37" s="170"/>
      <c r="L37" s="170"/>
      <c r="M37" s="167"/>
      <c r="N37" s="164"/>
      <c r="O37" s="164"/>
      <c r="P37" s="164"/>
      <c r="Q37" s="164"/>
      <c r="R37" s="163" t="s">
        <v>547</v>
      </c>
      <c r="S37" s="164"/>
      <c r="T37" s="164"/>
      <c r="U37" s="164">
        <v>3</v>
      </c>
      <c r="V37" s="164">
        <v>3</v>
      </c>
      <c r="W37" s="37"/>
      <c r="X37" s="37"/>
      <c r="Y37" s="30"/>
      <c r="Z37" s="30"/>
      <c r="AA37" s="30"/>
      <c r="AB37" s="30"/>
      <c r="AC37" s="30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</row>
    <row r="38" spans="1:63" s="46" customFormat="1" ht="15" customHeight="1">
      <c r="A38" s="249"/>
      <c r="B38" s="213"/>
      <c r="C38" s="167"/>
      <c r="D38" s="164"/>
      <c r="E38" s="164"/>
      <c r="F38" s="164"/>
      <c r="G38" s="164"/>
      <c r="H38" s="163"/>
      <c r="I38" s="164"/>
      <c r="J38" s="164"/>
      <c r="K38" s="164"/>
      <c r="L38" s="164"/>
      <c r="M38" s="167"/>
      <c r="N38" s="164"/>
      <c r="O38" s="164"/>
      <c r="P38" s="164"/>
      <c r="Q38" s="164"/>
      <c r="R38" s="163" t="s">
        <v>548</v>
      </c>
      <c r="S38" s="164"/>
      <c r="T38" s="164"/>
      <c r="U38" s="164">
        <v>3</v>
      </c>
      <c r="V38" s="164">
        <v>3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</row>
    <row r="39" spans="1:63" s="46" customFormat="1" ht="15" customHeight="1">
      <c r="A39" s="249"/>
      <c r="B39" s="196" t="s">
        <v>549</v>
      </c>
      <c r="C39" s="167" t="s">
        <v>550</v>
      </c>
      <c r="D39" s="164"/>
      <c r="E39" s="164"/>
      <c r="F39" s="164">
        <v>3</v>
      </c>
      <c r="G39" s="164">
        <v>3</v>
      </c>
      <c r="H39" s="167" t="s">
        <v>376</v>
      </c>
      <c r="I39" s="164">
        <v>3</v>
      </c>
      <c r="J39" s="164">
        <v>3</v>
      </c>
      <c r="K39" s="164"/>
      <c r="L39" s="164"/>
      <c r="M39" s="163" t="s">
        <v>552</v>
      </c>
      <c r="N39" s="164">
        <v>3</v>
      </c>
      <c r="O39" s="164">
        <v>3</v>
      </c>
      <c r="P39" s="164"/>
      <c r="Q39" s="164"/>
      <c r="R39" s="163" t="s">
        <v>553</v>
      </c>
      <c r="S39" s="180">
        <v>3</v>
      </c>
      <c r="T39" s="180">
        <v>3</v>
      </c>
      <c r="U39" s="164"/>
      <c r="V39" s="16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</row>
    <row r="40" spans="1:63" s="46" customFormat="1" ht="15" customHeight="1">
      <c r="A40" s="249"/>
      <c r="B40" s="197"/>
      <c r="C40" s="167"/>
      <c r="D40" s="164"/>
      <c r="E40" s="164"/>
      <c r="F40" s="164"/>
      <c r="G40" s="164"/>
      <c r="H40" s="167" t="s">
        <v>551</v>
      </c>
      <c r="I40" s="123"/>
      <c r="J40" s="123"/>
      <c r="K40" s="164">
        <v>3</v>
      </c>
      <c r="L40" s="164">
        <v>3</v>
      </c>
      <c r="M40" s="167" t="s">
        <v>554</v>
      </c>
      <c r="N40" s="164"/>
      <c r="O40" s="164"/>
      <c r="P40" s="164">
        <v>3</v>
      </c>
      <c r="Q40" s="164">
        <v>3</v>
      </c>
      <c r="R40" s="172" t="s">
        <v>555</v>
      </c>
      <c r="S40" s="164">
        <v>3</v>
      </c>
      <c r="T40" s="164">
        <v>3</v>
      </c>
      <c r="U40" s="164"/>
      <c r="V40" s="164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</row>
    <row r="41" spans="1:63" s="46" customFormat="1" ht="15" customHeight="1">
      <c r="A41" s="249"/>
      <c r="B41" s="197"/>
      <c r="C41" s="167"/>
      <c r="D41" s="164"/>
      <c r="E41" s="164"/>
      <c r="F41" s="164"/>
      <c r="G41" s="164"/>
      <c r="H41" s="173"/>
      <c r="I41" s="164"/>
      <c r="J41" s="164"/>
      <c r="K41" s="164"/>
      <c r="L41" s="164"/>
      <c r="M41" s="173"/>
      <c r="N41" s="164"/>
      <c r="O41" s="164"/>
      <c r="P41" s="164"/>
      <c r="Q41" s="164"/>
      <c r="R41" s="167" t="s">
        <v>556</v>
      </c>
      <c r="S41" s="164"/>
      <c r="T41" s="164"/>
      <c r="U41" s="164">
        <v>3</v>
      </c>
      <c r="V41" s="164">
        <v>3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1:63" s="46" customFormat="1" ht="15" customHeight="1">
      <c r="A42" s="197"/>
      <c r="B42" s="197"/>
      <c r="C42" s="167"/>
      <c r="D42" s="164"/>
      <c r="E42" s="164"/>
      <c r="F42" s="164"/>
      <c r="G42" s="164"/>
      <c r="H42" s="167"/>
      <c r="I42" s="164"/>
      <c r="J42" s="164"/>
      <c r="K42" s="164"/>
      <c r="L42" s="164"/>
      <c r="M42" s="163"/>
      <c r="N42" s="180"/>
      <c r="O42" s="180"/>
      <c r="P42" s="164"/>
      <c r="Q42" s="164"/>
      <c r="R42" s="163" t="s">
        <v>557</v>
      </c>
      <c r="S42" s="164"/>
      <c r="T42" s="164"/>
      <c r="U42" s="164">
        <v>3</v>
      </c>
      <c r="V42" s="164">
        <v>3</v>
      </c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</row>
    <row r="43" spans="1:63" s="46" customFormat="1" ht="15" customHeight="1">
      <c r="A43" s="197"/>
      <c r="B43" s="197"/>
      <c r="C43" s="76" t="s">
        <v>18</v>
      </c>
      <c r="D43" s="76">
        <f>D35+D36+D37+D38+D42</f>
        <v>0</v>
      </c>
      <c r="E43" s="76">
        <f>E35+E36+E37+E38+E42</f>
        <v>0</v>
      </c>
      <c r="F43" s="76">
        <f>SUM(F35:F39)</f>
        <v>6</v>
      </c>
      <c r="G43" s="76">
        <f>SUM(G35:G39)</f>
        <v>6</v>
      </c>
      <c r="H43" s="76" t="s">
        <v>18</v>
      </c>
      <c r="I43" s="76">
        <f>SUM(I35:I39)</f>
        <v>6</v>
      </c>
      <c r="J43" s="76">
        <f t="shared" ref="J43" si="13">SUM(J35:J39)</f>
        <v>6</v>
      </c>
      <c r="K43" s="76">
        <f>SUM(K36:K40)</f>
        <v>6</v>
      </c>
      <c r="L43" s="76">
        <f>SUM(L36:L40)</f>
        <v>6</v>
      </c>
      <c r="M43" s="76" t="s">
        <v>18</v>
      </c>
      <c r="N43" s="76">
        <f>SUM(N35:N39)</f>
        <v>6</v>
      </c>
      <c r="O43" s="76">
        <f t="shared" ref="O43" si="14">SUM(O35:O39)</f>
        <v>6</v>
      </c>
      <c r="P43" s="76">
        <f>SUM(P36:P40)</f>
        <v>6</v>
      </c>
      <c r="Q43" s="76">
        <f>SUM(Q36:Q40)</f>
        <v>6</v>
      </c>
      <c r="R43" s="76" t="s">
        <v>18</v>
      </c>
      <c r="S43" s="76">
        <f>SUM(S35:S40)</f>
        <v>12</v>
      </c>
      <c r="T43" s="76">
        <f t="shared" ref="T43" si="15">SUM(T35:T40)</f>
        <v>12</v>
      </c>
      <c r="U43" s="76">
        <f>SUM(U37:U42)</f>
        <v>12</v>
      </c>
      <c r="V43" s="76">
        <f>SUM(V37:V42)</f>
        <v>12</v>
      </c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</row>
    <row r="44" spans="1:63" s="46" customFormat="1" ht="15" customHeight="1">
      <c r="A44" s="198"/>
      <c r="B44" s="198"/>
      <c r="C44" s="66" t="s">
        <v>19</v>
      </c>
      <c r="D44" s="226">
        <f>D43+F43+I43+K43+N43+P43+S43+U43</f>
        <v>54</v>
      </c>
      <c r="E44" s="206"/>
      <c r="F44" s="206"/>
      <c r="G44" s="206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1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</row>
    <row r="45" spans="1:63" s="46" customFormat="1" ht="15" customHeight="1">
      <c r="A45" s="199" t="s">
        <v>558</v>
      </c>
      <c r="B45" s="253"/>
      <c r="C45" s="44"/>
      <c r="D45" s="122"/>
      <c r="E45" s="122"/>
      <c r="F45" s="122"/>
      <c r="G45" s="174"/>
      <c r="H45" s="161" t="s">
        <v>671</v>
      </c>
      <c r="I45" s="162">
        <v>3</v>
      </c>
      <c r="J45" s="162">
        <v>3</v>
      </c>
      <c r="K45" s="164"/>
      <c r="L45" s="164"/>
      <c r="M45" s="175" t="s">
        <v>560</v>
      </c>
      <c r="N45" s="162">
        <v>3</v>
      </c>
      <c r="O45" s="162">
        <v>3</v>
      </c>
      <c r="P45" s="162"/>
      <c r="Q45" s="162"/>
      <c r="R45" s="175" t="s">
        <v>345</v>
      </c>
      <c r="S45" s="162">
        <v>3</v>
      </c>
      <c r="T45" s="162">
        <v>3</v>
      </c>
      <c r="U45" s="162"/>
      <c r="V45" s="162"/>
      <c r="W45" s="37"/>
      <c r="X45" s="37"/>
      <c r="Y45" s="30"/>
      <c r="Z45" s="30"/>
      <c r="AA45" s="30"/>
      <c r="AB45" s="30"/>
      <c r="AC45" s="30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1:63" s="46" customFormat="1" ht="15" customHeight="1">
      <c r="A46" s="200"/>
      <c r="B46" s="254"/>
      <c r="C46" s="44"/>
      <c r="D46" s="122"/>
      <c r="E46" s="122"/>
      <c r="F46" s="122"/>
      <c r="G46" s="174"/>
      <c r="H46" s="161" t="s">
        <v>351</v>
      </c>
      <c r="I46" s="162">
        <v>3</v>
      </c>
      <c r="J46" s="162" t="s">
        <v>348</v>
      </c>
      <c r="K46" s="164"/>
      <c r="L46" s="164"/>
      <c r="M46" s="161" t="s">
        <v>561</v>
      </c>
      <c r="N46" s="162">
        <v>3</v>
      </c>
      <c r="O46" s="162">
        <v>3</v>
      </c>
      <c r="P46" s="162"/>
      <c r="Q46" s="162"/>
      <c r="R46" s="161" t="s">
        <v>562</v>
      </c>
      <c r="S46" s="162">
        <v>3</v>
      </c>
      <c r="T46" s="162">
        <v>3</v>
      </c>
      <c r="U46" s="162"/>
      <c r="V46" s="162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1:63" s="46" customFormat="1" ht="15" customHeight="1">
      <c r="A47" s="200"/>
      <c r="B47" s="254"/>
      <c r="C47" s="44"/>
      <c r="D47" s="122"/>
      <c r="E47" s="122"/>
      <c r="F47" s="122"/>
      <c r="G47" s="174"/>
      <c r="H47" s="167" t="s">
        <v>347</v>
      </c>
      <c r="I47" s="162">
        <v>9</v>
      </c>
      <c r="J47" s="162" t="s">
        <v>348</v>
      </c>
      <c r="K47" s="164"/>
      <c r="L47" s="164"/>
      <c r="M47" s="161" t="s">
        <v>563</v>
      </c>
      <c r="N47" s="162">
        <v>3</v>
      </c>
      <c r="O47" s="162">
        <v>3</v>
      </c>
      <c r="P47" s="162"/>
      <c r="Q47" s="162"/>
      <c r="R47" s="161" t="s">
        <v>564</v>
      </c>
      <c r="S47" s="162">
        <v>3</v>
      </c>
      <c r="T47" s="162">
        <v>3</v>
      </c>
      <c r="U47" s="162"/>
      <c r="V47" s="162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</row>
    <row r="48" spans="1:63" s="46" customFormat="1" ht="15" customHeight="1">
      <c r="A48" s="200"/>
      <c r="B48" s="254"/>
      <c r="C48" s="44"/>
      <c r="D48" s="122"/>
      <c r="E48" s="122"/>
      <c r="F48" s="122"/>
      <c r="G48" s="174"/>
      <c r="H48" s="161" t="s">
        <v>361</v>
      </c>
      <c r="I48" s="162"/>
      <c r="J48" s="162"/>
      <c r="K48" s="164">
        <v>9</v>
      </c>
      <c r="L48" s="164" t="s">
        <v>348</v>
      </c>
      <c r="M48" s="167" t="s">
        <v>565</v>
      </c>
      <c r="N48" s="164">
        <v>9</v>
      </c>
      <c r="O48" s="162" t="s">
        <v>559</v>
      </c>
      <c r="P48" s="162"/>
      <c r="Q48" s="162"/>
      <c r="R48" s="161" t="s">
        <v>566</v>
      </c>
      <c r="S48" s="162">
        <v>3</v>
      </c>
      <c r="T48" s="162">
        <v>3</v>
      </c>
      <c r="U48" s="162"/>
      <c r="V48" s="162"/>
      <c r="W48" s="37"/>
      <c r="X48" s="37"/>
      <c r="Y48" s="30"/>
      <c r="Z48" s="30"/>
      <c r="AA48" s="30"/>
      <c r="AB48" s="30"/>
      <c r="AC48" s="30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</row>
    <row r="49" spans="1:63" s="46" customFormat="1" ht="15" customHeight="1">
      <c r="A49" s="200"/>
      <c r="B49" s="254"/>
      <c r="C49" s="44"/>
      <c r="D49" s="122"/>
      <c r="E49" s="122"/>
      <c r="F49" s="122"/>
      <c r="G49" s="174"/>
      <c r="H49" s="161"/>
      <c r="I49" s="162"/>
      <c r="J49" s="162"/>
      <c r="K49" s="164"/>
      <c r="L49" s="164"/>
      <c r="M49" s="161" t="s">
        <v>567</v>
      </c>
      <c r="N49" s="162">
        <v>3</v>
      </c>
      <c r="O49" s="162">
        <v>3</v>
      </c>
      <c r="P49" s="162"/>
      <c r="Q49" s="162"/>
      <c r="R49" s="161" t="s">
        <v>568</v>
      </c>
      <c r="S49" s="162">
        <v>3</v>
      </c>
      <c r="T49" s="162">
        <v>3</v>
      </c>
      <c r="U49" s="162"/>
      <c r="V49" s="162"/>
      <c r="W49" s="37"/>
      <c r="X49" s="37"/>
      <c r="Y49" s="30"/>
      <c r="Z49" s="30"/>
      <c r="AA49" s="30"/>
      <c r="AB49" s="30"/>
      <c r="AC49" s="30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</row>
    <row r="50" spans="1:63" s="46" customFormat="1" ht="15" customHeight="1">
      <c r="A50" s="200"/>
      <c r="B50" s="254"/>
      <c r="C50" s="44"/>
      <c r="D50" s="122"/>
      <c r="E50" s="122"/>
      <c r="F50" s="122"/>
      <c r="G50" s="174"/>
      <c r="H50" s="161"/>
      <c r="I50" s="162"/>
      <c r="J50" s="162"/>
      <c r="K50" s="164"/>
      <c r="L50" s="164"/>
      <c r="M50" s="161" t="s">
        <v>569</v>
      </c>
      <c r="N50" s="162"/>
      <c r="O50" s="162"/>
      <c r="P50" s="162">
        <v>3</v>
      </c>
      <c r="Q50" s="162">
        <v>3</v>
      </c>
      <c r="R50" s="161" t="s">
        <v>570</v>
      </c>
      <c r="S50" s="162">
        <v>9</v>
      </c>
      <c r="T50" s="162" t="s">
        <v>559</v>
      </c>
      <c r="U50" s="162"/>
      <c r="V50" s="162"/>
      <c r="W50" s="37"/>
      <c r="X50" s="37"/>
      <c r="Y50" s="30"/>
      <c r="Z50" s="30"/>
      <c r="AA50" s="30"/>
      <c r="AB50" s="30"/>
      <c r="AC50" s="30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1:63" s="46" customFormat="1" ht="15" customHeight="1">
      <c r="A51" s="200"/>
      <c r="B51" s="254"/>
      <c r="C51" s="44"/>
      <c r="D51" s="122"/>
      <c r="E51" s="122"/>
      <c r="F51" s="122"/>
      <c r="G51" s="174"/>
      <c r="H51" s="161"/>
      <c r="I51" s="162"/>
      <c r="J51" s="162"/>
      <c r="K51" s="164"/>
      <c r="L51" s="164"/>
      <c r="M51" s="161" t="s">
        <v>571</v>
      </c>
      <c r="N51" s="162"/>
      <c r="O51" s="162"/>
      <c r="P51" s="162">
        <v>3</v>
      </c>
      <c r="Q51" s="162">
        <v>3</v>
      </c>
      <c r="R51" s="161" t="s">
        <v>572</v>
      </c>
      <c r="S51" s="162"/>
      <c r="T51" s="162"/>
      <c r="U51" s="162">
        <v>3</v>
      </c>
      <c r="V51" s="162">
        <v>3</v>
      </c>
      <c r="W51" s="37"/>
      <c r="X51" s="37"/>
      <c r="Y51" s="30"/>
      <c r="Z51" s="30"/>
      <c r="AA51" s="30"/>
      <c r="AB51" s="30"/>
      <c r="AC51" s="30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</row>
    <row r="52" spans="1:63" s="46" customFormat="1" ht="15" customHeight="1">
      <c r="A52" s="200"/>
      <c r="B52" s="254"/>
      <c r="C52" s="44"/>
      <c r="D52" s="122"/>
      <c r="E52" s="122"/>
      <c r="F52" s="122"/>
      <c r="G52" s="174"/>
      <c r="H52" s="176"/>
      <c r="I52" s="176"/>
      <c r="J52" s="176"/>
      <c r="K52" s="177"/>
      <c r="L52" s="177"/>
      <c r="M52" s="161" t="s">
        <v>573</v>
      </c>
      <c r="N52" s="162"/>
      <c r="O52" s="162"/>
      <c r="P52" s="162">
        <v>3</v>
      </c>
      <c r="Q52" s="162">
        <v>3</v>
      </c>
      <c r="R52" s="161" t="s">
        <v>574</v>
      </c>
      <c r="S52" s="162"/>
      <c r="T52" s="162"/>
      <c r="U52" s="162">
        <v>3</v>
      </c>
      <c r="V52" s="162">
        <v>3</v>
      </c>
      <c r="W52" s="37"/>
      <c r="X52" s="37"/>
      <c r="Y52" s="30"/>
      <c r="Z52" s="30"/>
      <c r="AA52" s="30"/>
      <c r="AB52" s="30"/>
      <c r="AC52" s="30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</row>
    <row r="53" spans="1:63" s="46" customFormat="1" ht="15" customHeight="1">
      <c r="A53" s="200"/>
      <c r="B53" s="254"/>
      <c r="C53" s="44"/>
      <c r="D53" s="122"/>
      <c r="E53" s="122"/>
      <c r="F53" s="122"/>
      <c r="G53" s="174"/>
      <c r="H53" s="176"/>
      <c r="I53" s="176"/>
      <c r="J53" s="176"/>
      <c r="K53" s="177"/>
      <c r="L53" s="177"/>
      <c r="M53" s="161" t="s">
        <v>575</v>
      </c>
      <c r="N53" s="162"/>
      <c r="O53" s="162"/>
      <c r="P53" s="162">
        <v>3</v>
      </c>
      <c r="Q53" s="162">
        <v>3</v>
      </c>
      <c r="R53" s="161" t="s">
        <v>576</v>
      </c>
      <c r="S53" s="162"/>
      <c r="T53" s="162"/>
      <c r="U53" s="162">
        <v>3</v>
      </c>
      <c r="V53" s="162">
        <v>3</v>
      </c>
      <c r="W53" s="37"/>
      <c r="X53" s="37"/>
      <c r="Y53" s="30"/>
      <c r="Z53" s="30"/>
      <c r="AA53" s="30"/>
      <c r="AB53" s="30"/>
      <c r="AC53" s="30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</row>
    <row r="54" spans="1:63" s="46" customFormat="1" ht="15" customHeight="1">
      <c r="A54" s="200"/>
      <c r="B54" s="254"/>
      <c r="C54" s="44"/>
      <c r="D54" s="122"/>
      <c r="E54" s="122"/>
      <c r="F54" s="122"/>
      <c r="G54" s="174"/>
      <c r="H54" s="176"/>
      <c r="I54" s="176"/>
      <c r="J54" s="176"/>
      <c r="K54" s="177"/>
      <c r="L54" s="177"/>
      <c r="M54" s="161" t="s">
        <v>577</v>
      </c>
      <c r="N54" s="162"/>
      <c r="O54" s="162"/>
      <c r="P54" s="162">
        <v>3</v>
      </c>
      <c r="Q54" s="162">
        <v>3</v>
      </c>
      <c r="R54" s="161" t="s">
        <v>578</v>
      </c>
      <c r="S54" s="162"/>
      <c r="T54" s="162"/>
      <c r="U54" s="162">
        <v>9</v>
      </c>
      <c r="V54" s="162" t="s">
        <v>354</v>
      </c>
      <c r="W54" s="37"/>
      <c r="X54" s="37"/>
      <c r="Y54" s="30"/>
      <c r="Z54" s="30"/>
      <c r="AA54" s="30"/>
      <c r="AB54" s="30"/>
      <c r="AC54" s="30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</row>
    <row r="55" spans="1:63" s="46" customFormat="1" ht="15" customHeight="1">
      <c r="A55" s="200"/>
      <c r="B55" s="254"/>
      <c r="C55" s="44"/>
      <c r="D55" s="122"/>
      <c r="E55" s="122"/>
      <c r="F55" s="122"/>
      <c r="G55" s="174"/>
      <c r="H55" s="161"/>
      <c r="I55" s="162"/>
      <c r="J55" s="162"/>
      <c r="K55" s="164"/>
      <c r="L55" s="164"/>
      <c r="M55" s="161" t="s">
        <v>579</v>
      </c>
      <c r="N55" s="162"/>
      <c r="O55" s="162"/>
      <c r="P55" s="162">
        <v>9</v>
      </c>
      <c r="Q55" s="162" t="s">
        <v>354</v>
      </c>
      <c r="R55" s="161"/>
      <c r="S55" s="162"/>
      <c r="T55" s="162"/>
      <c r="U55" s="162"/>
      <c r="V55" s="162"/>
      <c r="W55" s="37"/>
      <c r="X55" s="37"/>
      <c r="Y55" s="37"/>
      <c r="Z55" s="37"/>
      <c r="AA55" s="30"/>
      <c r="AB55" s="30"/>
      <c r="AC55" s="30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</row>
    <row r="56" spans="1:63" s="46" customFormat="1" ht="15" customHeight="1">
      <c r="A56" s="200"/>
      <c r="B56" s="254"/>
      <c r="C56" s="76" t="s">
        <v>18</v>
      </c>
      <c r="D56" s="76">
        <f>SUM(D45:D55)</f>
        <v>0</v>
      </c>
      <c r="E56" s="76">
        <f t="shared" ref="E56:G56" si="16">SUM(E45:E55)</f>
        <v>0</v>
      </c>
      <c r="F56" s="76">
        <f t="shared" si="16"/>
        <v>0</v>
      </c>
      <c r="G56" s="76">
        <f t="shared" si="16"/>
        <v>0</v>
      </c>
      <c r="H56" s="76" t="s">
        <v>18</v>
      </c>
      <c r="I56" s="76">
        <f>SUM(I45:I55)</f>
        <v>15</v>
      </c>
      <c r="J56" s="76">
        <f t="shared" ref="J56:L56" si="17">SUM(J45:J55)</f>
        <v>3</v>
      </c>
      <c r="K56" s="76">
        <f t="shared" si="17"/>
        <v>9</v>
      </c>
      <c r="L56" s="76">
        <f t="shared" si="17"/>
        <v>0</v>
      </c>
      <c r="M56" s="76" t="s">
        <v>18</v>
      </c>
      <c r="N56" s="76">
        <f>SUM(N45:N55)</f>
        <v>21</v>
      </c>
      <c r="O56" s="76">
        <f t="shared" ref="O56:Q56" si="18">SUM(O45:O55)</f>
        <v>12</v>
      </c>
      <c r="P56" s="76">
        <f t="shared" si="18"/>
        <v>24</v>
      </c>
      <c r="Q56" s="76">
        <f t="shared" si="18"/>
        <v>15</v>
      </c>
      <c r="R56" s="76" t="s">
        <v>18</v>
      </c>
      <c r="S56" s="76">
        <f>SUM(S45:S55)</f>
        <v>24</v>
      </c>
      <c r="T56" s="76">
        <f t="shared" ref="T56:V56" si="19">SUM(T45:T55)</f>
        <v>15</v>
      </c>
      <c r="U56" s="76">
        <f t="shared" si="19"/>
        <v>18</v>
      </c>
      <c r="V56" s="76">
        <f t="shared" si="19"/>
        <v>9</v>
      </c>
      <c r="W56" s="37"/>
      <c r="X56" s="37"/>
      <c r="Y56" s="37"/>
      <c r="Z56" s="37"/>
      <c r="AA56" s="30"/>
      <c r="AB56" s="30"/>
      <c r="AC56" s="30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</row>
    <row r="57" spans="1:63" s="46" customFormat="1" ht="15" customHeight="1">
      <c r="A57" s="201"/>
      <c r="B57" s="255"/>
      <c r="C57" s="66" t="s">
        <v>19</v>
      </c>
      <c r="D57" s="226">
        <f>D56+F56+I56+K56+N56+P56+S56+U56</f>
        <v>111</v>
      </c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7"/>
      <c r="W57" s="37"/>
      <c r="X57" s="37"/>
      <c r="Y57" s="37"/>
      <c r="Z57" s="37"/>
      <c r="AA57" s="30"/>
      <c r="AB57" s="30"/>
      <c r="AC57" s="30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</row>
    <row r="58" spans="1:63" ht="15" customHeight="1">
      <c r="A58" s="256" t="s">
        <v>580</v>
      </c>
      <c r="B58" s="257"/>
      <c r="C58" s="220" t="s">
        <v>482</v>
      </c>
      <c r="D58" s="220"/>
      <c r="E58" s="220"/>
      <c r="F58" s="220"/>
      <c r="G58" s="220"/>
      <c r="H58" s="214" t="s">
        <v>681</v>
      </c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5"/>
      <c r="W58" s="37"/>
      <c r="X58" s="37"/>
      <c r="AA58" s="78"/>
      <c r="AB58" s="30"/>
      <c r="AC58" s="30"/>
      <c r="AD58" s="37"/>
      <c r="AE58" s="37"/>
      <c r="AF58" s="37"/>
      <c r="AG58" s="37"/>
      <c r="AI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D58" s="37"/>
      <c r="BE58" s="37"/>
      <c r="BF58" s="37"/>
      <c r="BG58" s="37"/>
      <c r="BH58" s="37"/>
      <c r="BI58" s="37"/>
      <c r="BK58" s="37"/>
    </row>
    <row r="59" spans="1:63" ht="15" customHeight="1">
      <c r="A59" s="258"/>
      <c r="B59" s="259"/>
      <c r="C59" s="220" t="s">
        <v>700</v>
      </c>
      <c r="D59" s="220"/>
      <c r="E59" s="220"/>
      <c r="F59" s="220"/>
      <c r="G59" s="220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7"/>
      <c r="W59" s="37"/>
      <c r="AA59" s="30"/>
      <c r="AB59" s="30"/>
      <c r="AC59" s="30"/>
      <c r="AD59" s="37"/>
      <c r="AF59" s="37"/>
      <c r="AG59" s="37"/>
      <c r="AI59" s="37"/>
      <c r="AL59" s="37"/>
      <c r="AM59" s="37"/>
      <c r="AN59" s="37"/>
      <c r="AO59" s="37"/>
      <c r="AQ59" s="37"/>
      <c r="AS59" s="37"/>
      <c r="AX59" s="37"/>
      <c r="AZ59" s="37"/>
      <c r="BB59" s="37"/>
      <c r="BG59" s="37"/>
      <c r="BH59" s="37"/>
      <c r="BI59" s="37"/>
      <c r="BK59" s="37"/>
    </row>
    <row r="60" spans="1:63" ht="15" customHeight="1">
      <c r="A60" s="258"/>
      <c r="B60" s="259"/>
      <c r="C60" s="220" t="s">
        <v>695</v>
      </c>
      <c r="D60" s="220"/>
      <c r="E60" s="220"/>
      <c r="F60" s="220"/>
      <c r="G60" s="220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7"/>
      <c r="W60" s="37"/>
      <c r="AA60" s="30"/>
      <c r="AB60" s="30"/>
      <c r="AC60" s="30"/>
      <c r="AF60" s="37"/>
      <c r="AG60" s="37"/>
      <c r="AO60" s="37"/>
      <c r="BK60" s="37"/>
    </row>
    <row r="61" spans="1:63" ht="15" customHeight="1">
      <c r="A61" s="258"/>
      <c r="B61" s="259"/>
      <c r="C61" s="220" t="s">
        <v>581</v>
      </c>
      <c r="D61" s="220"/>
      <c r="E61" s="220"/>
      <c r="F61" s="220"/>
      <c r="G61" s="220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7"/>
      <c r="AB61" s="30"/>
      <c r="AC61" s="30"/>
      <c r="AF61" s="37"/>
    </row>
    <row r="62" spans="1:63" ht="15" customHeight="1">
      <c r="A62" s="258"/>
      <c r="B62" s="259"/>
      <c r="C62" s="220" t="s">
        <v>582</v>
      </c>
      <c r="D62" s="220"/>
      <c r="E62" s="220"/>
      <c r="F62" s="220"/>
      <c r="G62" s="220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7"/>
      <c r="AB62" s="30"/>
    </row>
    <row r="63" spans="1:63" ht="15" customHeight="1">
      <c r="A63" s="258"/>
      <c r="B63" s="259"/>
      <c r="C63" s="230" t="s">
        <v>708</v>
      </c>
      <c r="D63" s="262"/>
      <c r="E63" s="262"/>
      <c r="F63" s="262"/>
      <c r="G63" s="263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7"/>
      <c r="AB63" s="30"/>
    </row>
    <row r="64" spans="1:63">
      <c r="A64" s="260"/>
      <c r="B64" s="261"/>
      <c r="C64" s="252" t="s">
        <v>583</v>
      </c>
      <c r="D64" s="252"/>
      <c r="E64" s="252"/>
      <c r="F64" s="252"/>
      <c r="G64" s="252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9"/>
    </row>
  </sheetData>
  <mergeCells count="46">
    <mergeCell ref="A1:V1"/>
    <mergeCell ref="A2:V2"/>
    <mergeCell ref="A3:B5"/>
    <mergeCell ref="C3:C5"/>
    <mergeCell ref="D3:G3"/>
    <mergeCell ref="H3:H5"/>
    <mergeCell ref="I3:L3"/>
    <mergeCell ref="M3:M5"/>
    <mergeCell ref="N3:Q3"/>
    <mergeCell ref="R3:R5"/>
    <mergeCell ref="S3:V3"/>
    <mergeCell ref="D4:E4"/>
    <mergeCell ref="S4:T4"/>
    <mergeCell ref="U4:V4"/>
    <mergeCell ref="D17:V17"/>
    <mergeCell ref="A20:B23"/>
    <mergeCell ref="D23:V23"/>
    <mergeCell ref="F4:G4"/>
    <mergeCell ref="I4:J4"/>
    <mergeCell ref="K4:L4"/>
    <mergeCell ref="N4:O4"/>
    <mergeCell ref="P4:Q4"/>
    <mergeCell ref="A6:B12"/>
    <mergeCell ref="D11:V11"/>
    <mergeCell ref="C12:V12"/>
    <mergeCell ref="A13:B17"/>
    <mergeCell ref="A24:B34"/>
    <mergeCell ref="D34:V34"/>
    <mergeCell ref="A18:B19"/>
    <mergeCell ref="C18:V18"/>
    <mergeCell ref="D19:V19"/>
    <mergeCell ref="A35:A44"/>
    <mergeCell ref="B35:B38"/>
    <mergeCell ref="B39:B44"/>
    <mergeCell ref="D44:V44"/>
    <mergeCell ref="C64:G64"/>
    <mergeCell ref="A45:B57"/>
    <mergeCell ref="D57:V57"/>
    <mergeCell ref="A58:B64"/>
    <mergeCell ref="C58:G58"/>
    <mergeCell ref="H58:V64"/>
    <mergeCell ref="C59:G59"/>
    <mergeCell ref="C60:G60"/>
    <mergeCell ref="C61:G61"/>
    <mergeCell ref="C62:G62"/>
    <mergeCell ref="C63:G63"/>
  </mergeCells>
  <phoneticPr fontId="7" type="noConversion"/>
  <printOptions horizontalCentered="1"/>
  <pageMargins left="0" right="0" top="0" bottom="0" header="0.39370078740157483" footer="0.39370078740157483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5"/>
  <sheetViews>
    <sheetView view="pageBreakPreview" zoomScaleNormal="100" zoomScaleSheetLayoutView="100" workbookViewId="0">
      <selection sqref="A1:V1"/>
    </sheetView>
  </sheetViews>
  <sheetFormatPr defaultColWidth="9" defaultRowHeight="15.75"/>
  <cols>
    <col min="1" max="2" width="3.125" style="79" customWidth="1"/>
    <col min="3" max="3" width="18.625" style="80" customWidth="1"/>
    <col min="4" max="7" width="3.125" style="81" customWidth="1"/>
    <col min="8" max="8" width="18.625" style="80" customWidth="1"/>
    <col min="9" max="12" width="3.125" style="81" customWidth="1"/>
    <col min="13" max="13" width="18.625" style="80" customWidth="1"/>
    <col min="14" max="17" width="3.125" style="81" customWidth="1"/>
    <col min="18" max="18" width="18.625" style="80" customWidth="1"/>
    <col min="19" max="22" width="3.125" style="81" customWidth="1"/>
    <col min="23" max="16384" width="9" style="1"/>
  </cols>
  <sheetData>
    <row r="1" spans="1:23" ht="30" customHeight="1">
      <c r="A1" s="193" t="s">
        <v>702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3" s="3" customFormat="1" ht="30" customHeight="1">
      <c r="A2" s="194" t="s">
        <v>673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2"/>
    </row>
    <row r="3" spans="1:23" ht="15.75" customHeight="1">
      <c r="A3" s="256" t="s">
        <v>0</v>
      </c>
      <c r="B3" s="257"/>
      <c r="C3" s="195" t="s">
        <v>584</v>
      </c>
      <c r="D3" s="192" t="s">
        <v>2</v>
      </c>
      <c r="E3" s="192"/>
      <c r="F3" s="192"/>
      <c r="G3" s="192"/>
      <c r="H3" s="195" t="s">
        <v>3</v>
      </c>
      <c r="I3" s="192" t="s">
        <v>4</v>
      </c>
      <c r="J3" s="192"/>
      <c r="K3" s="192"/>
      <c r="L3" s="192"/>
      <c r="M3" s="195" t="s">
        <v>3</v>
      </c>
      <c r="N3" s="192" t="s">
        <v>5</v>
      </c>
      <c r="O3" s="192"/>
      <c r="P3" s="192"/>
      <c r="Q3" s="192"/>
      <c r="R3" s="195" t="s">
        <v>3</v>
      </c>
      <c r="S3" s="192" t="s">
        <v>6</v>
      </c>
      <c r="T3" s="192"/>
      <c r="U3" s="192"/>
      <c r="V3" s="192"/>
    </row>
    <row r="4" spans="1:23">
      <c r="A4" s="258"/>
      <c r="B4" s="259"/>
      <c r="C4" s="195"/>
      <c r="D4" s="192" t="s">
        <v>7</v>
      </c>
      <c r="E4" s="192"/>
      <c r="F4" s="192" t="s">
        <v>8</v>
      </c>
      <c r="G4" s="192"/>
      <c r="H4" s="195"/>
      <c r="I4" s="192" t="s">
        <v>7</v>
      </c>
      <c r="J4" s="192"/>
      <c r="K4" s="192" t="s">
        <v>8</v>
      </c>
      <c r="L4" s="192"/>
      <c r="M4" s="195"/>
      <c r="N4" s="192" t="s">
        <v>7</v>
      </c>
      <c r="O4" s="192"/>
      <c r="P4" s="192" t="s">
        <v>8</v>
      </c>
      <c r="Q4" s="192"/>
      <c r="R4" s="195"/>
      <c r="S4" s="192" t="s">
        <v>7</v>
      </c>
      <c r="T4" s="192"/>
      <c r="U4" s="192" t="s">
        <v>8</v>
      </c>
      <c r="V4" s="192"/>
    </row>
    <row r="5" spans="1:23" s="5" customFormat="1" ht="12" customHeight="1">
      <c r="A5" s="260"/>
      <c r="B5" s="261"/>
      <c r="C5" s="195"/>
      <c r="D5" s="4" t="s">
        <v>585</v>
      </c>
      <c r="E5" s="4" t="s">
        <v>586</v>
      </c>
      <c r="F5" s="4" t="s">
        <v>587</v>
      </c>
      <c r="G5" s="4" t="s">
        <v>586</v>
      </c>
      <c r="H5" s="195"/>
      <c r="I5" s="4" t="s">
        <v>588</v>
      </c>
      <c r="J5" s="4" t="s">
        <v>586</v>
      </c>
      <c r="K5" s="4" t="s">
        <v>588</v>
      </c>
      <c r="L5" s="4" t="s">
        <v>586</v>
      </c>
      <c r="M5" s="195"/>
      <c r="N5" s="4" t="s">
        <v>588</v>
      </c>
      <c r="O5" s="4" t="s">
        <v>586</v>
      </c>
      <c r="P5" s="4" t="s">
        <v>588</v>
      </c>
      <c r="Q5" s="4" t="s">
        <v>589</v>
      </c>
      <c r="R5" s="195"/>
      <c r="S5" s="4" t="s">
        <v>588</v>
      </c>
      <c r="T5" s="4" t="s">
        <v>586</v>
      </c>
      <c r="U5" s="4" t="s">
        <v>588</v>
      </c>
      <c r="V5" s="4" t="s">
        <v>586</v>
      </c>
    </row>
    <row r="6" spans="1:23" s="11" customFormat="1" ht="15" customHeight="1">
      <c r="A6" s="256" t="s">
        <v>590</v>
      </c>
      <c r="B6" s="257"/>
      <c r="C6" s="149" t="s">
        <v>591</v>
      </c>
      <c r="D6" s="135">
        <v>2</v>
      </c>
      <c r="E6" s="150">
        <v>2</v>
      </c>
      <c r="F6" s="135"/>
      <c r="G6" s="134"/>
      <c r="H6" s="149" t="s">
        <v>592</v>
      </c>
      <c r="I6" s="135">
        <v>2</v>
      </c>
      <c r="J6" s="135">
        <v>2</v>
      </c>
      <c r="K6" s="151"/>
      <c r="L6" s="152"/>
      <c r="M6" s="9"/>
      <c r="N6" s="10"/>
      <c r="O6" s="10"/>
      <c r="P6" s="10"/>
      <c r="Q6" s="10"/>
      <c r="R6" s="9"/>
      <c r="S6" s="10"/>
      <c r="T6" s="10"/>
      <c r="U6" s="10"/>
      <c r="V6" s="10"/>
    </row>
    <row r="7" spans="1:23" s="11" customFormat="1" ht="15" customHeight="1">
      <c r="A7" s="258"/>
      <c r="B7" s="259"/>
      <c r="C7" s="153" t="s">
        <v>593</v>
      </c>
      <c r="D7" s="134">
        <v>2</v>
      </c>
      <c r="E7" s="154">
        <v>2</v>
      </c>
      <c r="F7" s="134"/>
      <c r="G7" s="154"/>
      <c r="H7" s="153" t="s">
        <v>594</v>
      </c>
      <c r="I7" s="134">
        <v>2</v>
      </c>
      <c r="J7" s="134">
        <v>2</v>
      </c>
      <c r="K7" s="155">
        <v>2</v>
      </c>
      <c r="L7" s="152">
        <v>2</v>
      </c>
      <c r="M7" s="9"/>
      <c r="N7" s="10"/>
      <c r="O7" s="10"/>
      <c r="P7" s="10"/>
      <c r="Q7" s="10"/>
      <c r="R7" s="9"/>
      <c r="S7" s="10"/>
      <c r="T7" s="10"/>
      <c r="U7" s="10"/>
      <c r="V7" s="10"/>
    </row>
    <row r="8" spans="1:23" s="11" customFormat="1" ht="15" customHeight="1">
      <c r="A8" s="258"/>
      <c r="B8" s="259"/>
      <c r="C8" s="153" t="s">
        <v>595</v>
      </c>
      <c r="D8" s="134"/>
      <c r="E8" s="154"/>
      <c r="F8" s="134">
        <v>2</v>
      </c>
      <c r="G8" s="154">
        <v>2</v>
      </c>
      <c r="H8" s="153"/>
      <c r="I8" s="10"/>
      <c r="J8" s="10"/>
      <c r="K8" s="10"/>
      <c r="L8" s="10"/>
      <c r="M8" s="9"/>
      <c r="N8" s="10"/>
      <c r="O8" s="10"/>
      <c r="P8" s="10"/>
      <c r="Q8" s="10"/>
      <c r="R8" s="9"/>
      <c r="S8" s="10"/>
      <c r="T8" s="10"/>
      <c r="U8" s="10"/>
      <c r="V8" s="10"/>
    </row>
    <row r="9" spans="1:23" s="11" customFormat="1" ht="15" customHeight="1">
      <c r="A9" s="258"/>
      <c r="B9" s="259"/>
      <c r="C9" s="153" t="s">
        <v>596</v>
      </c>
      <c r="D9" s="134"/>
      <c r="E9" s="154"/>
      <c r="F9" s="134">
        <v>2</v>
      </c>
      <c r="G9" s="134">
        <v>2</v>
      </c>
      <c r="H9" s="9"/>
      <c r="I9" s="10"/>
      <c r="J9" s="10"/>
      <c r="K9" s="10"/>
      <c r="L9" s="10"/>
      <c r="M9" s="9"/>
      <c r="N9" s="10"/>
      <c r="O9" s="10"/>
      <c r="P9" s="10"/>
      <c r="Q9" s="10"/>
      <c r="R9" s="9"/>
      <c r="S9" s="10"/>
      <c r="T9" s="10"/>
      <c r="U9" s="10"/>
      <c r="V9" s="10"/>
    </row>
    <row r="10" spans="1:23" s="15" customFormat="1" ht="15" customHeight="1">
      <c r="A10" s="258"/>
      <c r="B10" s="259"/>
      <c r="C10" s="156" t="s">
        <v>18</v>
      </c>
      <c r="D10" s="14">
        <f>D6+D7+D8+D9</f>
        <v>4</v>
      </c>
      <c r="E10" s="14">
        <f t="shared" ref="E10:G10" si="0">E6+E7+E8+E9</f>
        <v>4</v>
      </c>
      <c r="F10" s="14">
        <f t="shared" si="0"/>
        <v>4</v>
      </c>
      <c r="G10" s="14">
        <f t="shared" si="0"/>
        <v>4</v>
      </c>
      <c r="H10" s="13" t="s">
        <v>18</v>
      </c>
      <c r="I10" s="13">
        <f>I6+I7+I8+I9</f>
        <v>4</v>
      </c>
      <c r="J10" s="13">
        <f t="shared" ref="J10:L10" si="1">J6+J7+J8+J9</f>
        <v>4</v>
      </c>
      <c r="K10" s="13">
        <f t="shared" si="1"/>
        <v>2</v>
      </c>
      <c r="L10" s="13">
        <f t="shared" si="1"/>
        <v>2</v>
      </c>
      <c r="M10" s="13" t="s">
        <v>18</v>
      </c>
      <c r="N10" s="13">
        <f>N6+N7+N8+N9</f>
        <v>0</v>
      </c>
      <c r="O10" s="13">
        <f t="shared" ref="O10:Q10" si="2">O6+O7+O8+O9</f>
        <v>0</v>
      </c>
      <c r="P10" s="13">
        <f t="shared" si="2"/>
        <v>0</v>
      </c>
      <c r="Q10" s="13">
        <f t="shared" si="2"/>
        <v>0</v>
      </c>
      <c r="R10" s="13" t="s">
        <v>18</v>
      </c>
      <c r="S10" s="13">
        <f>S6+S7+S8+S9</f>
        <v>0</v>
      </c>
      <c r="T10" s="13">
        <f t="shared" ref="T10:V10" si="3">T6+T7+T8+T9</f>
        <v>0</v>
      </c>
      <c r="U10" s="13">
        <f t="shared" si="3"/>
        <v>0</v>
      </c>
      <c r="V10" s="13">
        <f t="shared" si="3"/>
        <v>0</v>
      </c>
    </row>
    <row r="11" spans="1:23" s="15" customFormat="1" ht="15" customHeight="1">
      <c r="A11" s="258"/>
      <c r="B11" s="259"/>
      <c r="C11" s="157" t="s">
        <v>19</v>
      </c>
      <c r="D11" s="202">
        <f>D10+F10+I10+K10+N10+P10+S10+U10</f>
        <v>14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3" s="15" customFormat="1" ht="35.1" customHeight="1">
      <c r="A12" s="260"/>
      <c r="B12" s="261"/>
      <c r="C12" s="271" t="s">
        <v>597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</row>
    <row r="13" spans="1:23" s="11" customFormat="1" ht="15" customHeight="1">
      <c r="A13" s="256" t="s">
        <v>598</v>
      </c>
      <c r="B13" s="257"/>
      <c r="C13" s="9" t="s">
        <v>599</v>
      </c>
      <c r="D13" s="158"/>
      <c r="E13" s="10"/>
      <c r="F13" s="10">
        <v>2</v>
      </c>
      <c r="G13" s="10">
        <v>2</v>
      </c>
      <c r="H13" s="9" t="s">
        <v>501</v>
      </c>
      <c r="I13" s="179"/>
      <c r="J13" s="179"/>
      <c r="K13" s="179">
        <v>2</v>
      </c>
      <c r="L13" s="179">
        <v>2</v>
      </c>
      <c r="M13" s="9"/>
      <c r="N13" s="10"/>
      <c r="O13" s="10"/>
      <c r="P13" s="10"/>
      <c r="Q13" s="10"/>
      <c r="R13" s="9"/>
      <c r="S13" s="10"/>
      <c r="T13" s="10"/>
      <c r="U13" s="10"/>
      <c r="V13" s="10"/>
    </row>
    <row r="14" spans="1:23" s="11" customFormat="1" ht="15" customHeight="1">
      <c r="A14" s="258"/>
      <c r="B14" s="259"/>
      <c r="C14" s="9" t="s">
        <v>600</v>
      </c>
      <c r="D14" s="158">
        <v>0</v>
      </c>
      <c r="E14" s="10">
        <v>1</v>
      </c>
      <c r="F14" s="10">
        <v>0</v>
      </c>
      <c r="G14" s="10">
        <v>1</v>
      </c>
      <c r="H14" s="9"/>
      <c r="I14" s="10"/>
      <c r="J14" s="10"/>
      <c r="K14" s="10"/>
      <c r="L14" s="10"/>
      <c r="M14" s="9"/>
      <c r="N14" s="10"/>
      <c r="O14" s="10"/>
      <c r="P14" s="10"/>
      <c r="Q14" s="10"/>
      <c r="R14" s="9"/>
      <c r="S14" s="10"/>
      <c r="T14" s="10"/>
      <c r="U14" s="10"/>
      <c r="V14" s="10"/>
    </row>
    <row r="15" spans="1:23" s="11" customFormat="1" ht="15" customHeight="1">
      <c r="A15" s="258"/>
      <c r="B15" s="259"/>
      <c r="C15" s="9" t="s">
        <v>601</v>
      </c>
      <c r="D15" s="10">
        <v>2</v>
      </c>
      <c r="E15" s="10">
        <v>2</v>
      </c>
      <c r="F15" s="10"/>
      <c r="G15" s="10"/>
      <c r="H15" s="159"/>
      <c r="I15" s="10"/>
      <c r="J15" s="10"/>
      <c r="K15" s="10"/>
      <c r="L15" s="10"/>
      <c r="M15" s="9"/>
      <c r="N15" s="10"/>
      <c r="O15" s="10"/>
      <c r="P15" s="10"/>
      <c r="Q15" s="10"/>
      <c r="R15" s="9"/>
      <c r="S15" s="10"/>
      <c r="T15" s="10"/>
      <c r="U15" s="10"/>
      <c r="V15" s="10"/>
    </row>
    <row r="16" spans="1:23" s="15" customFormat="1" ht="15" customHeight="1">
      <c r="A16" s="258"/>
      <c r="B16" s="259"/>
      <c r="C16" s="13" t="s">
        <v>18</v>
      </c>
      <c r="D16" s="14">
        <f>D13+D14+D15</f>
        <v>2</v>
      </c>
      <c r="E16" s="14">
        <f t="shared" ref="E16:G16" si="4">E13+E14+E15</f>
        <v>3</v>
      </c>
      <c r="F16" s="14">
        <f t="shared" si="4"/>
        <v>2</v>
      </c>
      <c r="G16" s="14">
        <f t="shared" si="4"/>
        <v>3</v>
      </c>
      <c r="H16" s="13" t="s">
        <v>18</v>
      </c>
      <c r="I16" s="13">
        <f>I13+I14+I15</f>
        <v>0</v>
      </c>
      <c r="J16" s="13">
        <f t="shared" ref="J16:L16" si="5">J13+J14+J15</f>
        <v>0</v>
      </c>
      <c r="K16" s="13">
        <f t="shared" si="5"/>
        <v>2</v>
      </c>
      <c r="L16" s="13">
        <f t="shared" si="5"/>
        <v>2</v>
      </c>
      <c r="M16" s="13" t="s">
        <v>18</v>
      </c>
      <c r="N16" s="13">
        <f>N13+N14+N15</f>
        <v>0</v>
      </c>
      <c r="O16" s="13">
        <f t="shared" ref="O16:Q16" si="6">O13+O14+O15</f>
        <v>0</v>
      </c>
      <c r="P16" s="13">
        <f t="shared" si="6"/>
        <v>0</v>
      </c>
      <c r="Q16" s="13">
        <f t="shared" si="6"/>
        <v>0</v>
      </c>
      <c r="R16" s="13" t="s">
        <v>18</v>
      </c>
      <c r="S16" s="13">
        <f>S13+S14+S15</f>
        <v>0</v>
      </c>
      <c r="T16" s="13">
        <f t="shared" ref="T16:V16" si="7">T13+T14+T15</f>
        <v>0</v>
      </c>
      <c r="U16" s="13">
        <f t="shared" si="7"/>
        <v>0</v>
      </c>
      <c r="V16" s="13">
        <f t="shared" si="7"/>
        <v>0</v>
      </c>
    </row>
    <row r="17" spans="1:63" s="15" customFormat="1" ht="15" customHeight="1">
      <c r="A17" s="260"/>
      <c r="B17" s="261"/>
      <c r="C17" s="181" t="s">
        <v>19</v>
      </c>
      <c r="D17" s="203">
        <f>D16+F16+I16+K16+N16+P16+S16+U16</f>
        <v>6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1:63" ht="57" customHeight="1">
      <c r="A18" s="256" t="s">
        <v>602</v>
      </c>
      <c r="B18" s="257"/>
      <c r="C18" s="212" t="s">
        <v>691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</row>
    <row r="19" spans="1:63" s="15" customFormat="1" ht="15" customHeight="1">
      <c r="A19" s="260"/>
      <c r="B19" s="261"/>
      <c r="C19" s="181" t="s">
        <v>19</v>
      </c>
      <c r="D19" s="203">
        <v>8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63" s="30" customFormat="1" ht="15" customHeight="1">
      <c r="A20" s="264" t="s">
        <v>603</v>
      </c>
      <c r="B20" s="265"/>
      <c r="C20" s="26" t="s">
        <v>604</v>
      </c>
      <c r="D20" s="27">
        <v>2</v>
      </c>
      <c r="E20" s="27">
        <v>2</v>
      </c>
      <c r="F20" s="27"/>
      <c r="G20" s="27"/>
      <c r="H20" s="28" t="s">
        <v>605</v>
      </c>
      <c r="I20" s="27"/>
      <c r="J20" s="27"/>
      <c r="K20" s="27">
        <v>2</v>
      </c>
      <c r="L20" s="27">
        <v>2</v>
      </c>
      <c r="M20" s="29" t="s">
        <v>606</v>
      </c>
      <c r="N20" s="27">
        <v>2</v>
      </c>
      <c r="O20" s="27">
        <v>2</v>
      </c>
      <c r="P20" s="27"/>
      <c r="Q20" s="27"/>
      <c r="R20" s="29" t="s">
        <v>607</v>
      </c>
      <c r="S20" s="27"/>
      <c r="T20" s="27"/>
      <c r="U20" s="27">
        <v>2</v>
      </c>
      <c r="V20" s="27">
        <v>2</v>
      </c>
    </row>
    <row r="21" spans="1:63" s="30" customFormat="1" ht="15" customHeight="1">
      <c r="A21" s="266"/>
      <c r="B21" s="267"/>
      <c r="C21" s="26"/>
      <c r="D21" s="31"/>
      <c r="E21" s="31"/>
      <c r="F21" s="31"/>
      <c r="G21" s="31"/>
      <c r="H21" s="26"/>
      <c r="I21" s="31"/>
      <c r="J21" s="31"/>
      <c r="K21" s="27"/>
      <c r="L21" s="27"/>
      <c r="M21" s="32"/>
      <c r="N21" s="31"/>
      <c r="O21" s="31"/>
      <c r="P21" s="31"/>
      <c r="Q21" s="31"/>
      <c r="R21" s="32"/>
      <c r="S21" s="31"/>
      <c r="T21" s="31"/>
      <c r="U21" s="31"/>
      <c r="V21" s="31"/>
    </row>
    <row r="22" spans="1:63" s="37" customFormat="1" ht="15" customHeight="1">
      <c r="A22" s="266"/>
      <c r="B22" s="267"/>
      <c r="C22" s="33" t="s">
        <v>608</v>
      </c>
      <c r="D22" s="34">
        <f>D20+D21</f>
        <v>2</v>
      </c>
      <c r="E22" s="34">
        <f t="shared" ref="E22:G22" si="8">E20+E21</f>
        <v>2</v>
      </c>
      <c r="F22" s="34">
        <f t="shared" si="8"/>
        <v>0</v>
      </c>
      <c r="G22" s="34">
        <f t="shared" si="8"/>
        <v>0</v>
      </c>
      <c r="H22" s="33" t="s">
        <v>609</v>
      </c>
      <c r="I22" s="34">
        <f>I20+I21</f>
        <v>0</v>
      </c>
      <c r="J22" s="34">
        <f t="shared" ref="J22:L22" si="9">J20+J21</f>
        <v>0</v>
      </c>
      <c r="K22" s="34">
        <f t="shared" si="9"/>
        <v>2</v>
      </c>
      <c r="L22" s="34">
        <f t="shared" si="9"/>
        <v>2</v>
      </c>
      <c r="M22" s="35" t="s">
        <v>18</v>
      </c>
      <c r="N22" s="36">
        <f>N20+N21</f>
        <v>2</v>
      </c>
      <c r="O22" s="36">
        <f t="shared" ref="O22:Q22" si="10">O20+O21</f>
        <v>2</v>
      </c>
      <c r="P22" s="36">
        <f t="shared" si="10"/>
        <v>0</v>
      </c>
      <c r="Q22" s="36">
        <f t="shared" si="10"/>
        <v>0</v>
      </c>
      <c r="R22" s="35" t="s">
        <v>18</v>
      </c>
      <c r="S22" s="34">
        <f>S20+S21</f>
        <v>0</v>
      </c>
      <c r="T22" s="34">
        <f t="shared" ref="T22:V22" si="11">T20+T21</f>
        <v>0</v>
      </c>
      <c r="U22" s="34">
        <f t="shared" si="11"/>
        <v>2</v>
      </c>
      <c r="V22" s="34">
        <f t="shared" si="11"/>
        <v>2</v>
      </c>
    </row>
    <row r="23" spans="1:63" s="37" customFormat="1" ht="15" customHeight="1">
      <c r="A23" s="268"/>
      <c r="B23" s="269"/>
      <c r="C23" s="160" t="s">
        <v>610</v>
      </c>
      <c r="D23" s="270">
        <f>SUM(D22+F22+I22+K22+N22+P22+S22+U22)</f>
        <v>8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10"/>
      <c r="S23" s="210"/>
      <c r="T23" s="210"/>
      <c r="U23" s="210"/>
      <c r="V23" s="210"/>
      <c r="X23" s="30"/>
      <c r="Y23" s="30"/>
      <c r="Z23" s="30"/>
      <c r="AA23" s="30"/>
      <c r="AB23" s="30"/>
      <c r="AC23" s="30"/>
    </row>
    <row r="24" spans="1:63" s="46" customFormat="1" ht="15" customHeight="1">
      <c r="A24" s="199" t="s">
        <v>611</v>
      </c>
      <c r="B24" s="253"/>
      <c r="C24" s="161" t="s">
        <v>612</v>
      </c>
      <c r="D24" s="162">
        <v>2</v>
      </c>
      <c r="E24" s="162">
        <v>2</v>
      </c>
      <c r="F24" s="162"/>
      <c r="G24" s="162"/>
      <c r="H24" s="178" t="s">
        <v>613</v>
      </c>
      <c r="I24" s="162">
        <v>3</v>
      </c>
      <c r="J24" s="162">
        <v>3</v>
      </c>
      <c r="K24" s="164"/>
      <c r="L24" s="164"/>
      <c r="M24" s="165" t="s">
        <v>614</v>
      </c>
      <c r="N24" s="166">
        <v>3</v>
      </c>
      <c r="O24" s="166">
        <v>3</v>
      </c>
      <c r="P24" s="162"/>
      <c r="Q24" s="162"/>
      <c r="R24" s="124"/>
      <c r="S24" s="45"/>
      <c r="T24" s="45"/>
      <c r="U24" s="45"/>
      <c r="V24" s="45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</row>
    <row r="25" spans="1:63" s="46" customFormat="1" ht="15" customHeight="1">
      <c r="A25" s="200"/>
      <c r="B25" s="254"/>
      <c r="C25" s="161" t="s">
        <v>615</v>
      </c>
      <c r="D25" s="162">
        <v>1</v>
      </c>
      <c r="E25" s="162">
        <v>3</v>
      </c>
      <c r="F25" s="166"/>
      <c r="G25" s="162"/>
      <c r="H25" s="161" t="s">
        <v>616</v>
      </c>
      <c r="I25" s="162">
        <v>2</v>
      </c>
      <c r="J25" s="162">
        <v>2</v>
      </c>
      <c r="K25" s="164"/>
      <c r="L25" s="164"/>
      <c r="M25" s="161" t="s">
        <v>617</v>
      </c>
      <c r="N25" s="166">
        <v>3</v>
      </c>
      <c r="O25" s="166">
        <v>3</v>
      </c>
      <c r="P25" s="162"/>
      <c r="Q25" s="162"/>
      <c r="R25" s="124"/>
      <c r="S25" s="45"/>
      <c r="T25" s="45"/>
      <c r="U25" s="45"/>
      <c r="V25" s="45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</row>
    <row r="26" spans="1:63" s="46" customFormat="1" ht="15" customHeight="1">
      <c r="A26" s="200"/>
      <c r="B26" s="254"/>
      <c r="C26" s="167" t="s">
        <v>618</v>
      </c>
      <c r="D26" s="164">
        <v>2</v>
      </c>
      <c r="E26" s="164">
        <v>2</v>
      </c>
      <c r="F26" s="162"/>
      <c r="G26" s="166"/>
      <c r="H26" s="161" t="s">
        <v>619</v>
      </c>
      <c r="I26" s="162">
        <v>3</v>
      </c>
      <c r="J26" s="162">
        <v>3</v>
      </c>
      <c r="K26" s="164"/>
      <c r="L26" s="164"/>
      <c r="M26" s="178" t="s">
        <v>620</v>
      </c>
      <c r="N26" s="162">
        <v>2</v>
      </c>
      <c r="O26" s="162">
        <v>2</v>
      </c>
      <c r="P26" s="162"/>
      <c r="Q26" s="162"/>
      <c r="R26" s="124"/>
      <c r="S26" s="45"/>
      <c r="T26" s="45"/>
      <c r="U26" s="45"/>
      <c r="V26" s="45"/>
      <c r="W26" s="37"/>
      <c r="X26" s="37"/>
      <c r="Y26" s="30"/>
      <c r="Z26" s="30"/>
      <c r="AA26" s="30"/>
      <c r="AB26" s="30"/>
      <c r="AC26" s="30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</row>
    <row r="27" spans="1:63" s="46" customFormat="1" ht="15" customHeight="1">
      <c r="A27" s="200"/>
      <c r="B27" s="254"/>
      <c r="C27" s="167" t="s">
        <v>621</v>
      </c>
      <c r="D27" s="162">
        <v>3</v>
      </c>
      <c r="E27" s="162">
        <v>3</v>
      </c>
      <c r="F27" s="162"/>
      <c r="G27" s="162"/>
      <c r="H27" s="161" t="s">
        <v>622</v>
      </c>
      <c r="I27" s="162">
        <v>2</v>
      </c>
      <c r="J27" s="162">
        <v>2</v>
      </c>
      <c r="K27" s="164"/>
      <c r="L27" s="164"/>
      <c r="M27" s="161" t="s">
        <v>623</v>
      </c>
      <c r="N27" s="162">
        <v>2</v>
      </c>
      <c r="O27" s="162">
        <v>2</v>
      </c>
      <c r="P27" s="162"/>
      <c r="Q27" s="162"/>
      <c r="R27" s="124"/>
      <c r="S27" s="45"/>
      <c r="T27" s="45"/>
      <c r="U27" s="45"/>
      <c r="V27" s="45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8" spans="1:63" s="46" customFormat="1" ht="15" customHeight="1">
      <c r="A28" s="200"/>
      <c r="B28" s="254"/>
      <c r="C28" s="167" t="s">
        <v>624</v>
      </c>
      <c r="D28" s="162">
        <v>1</v>
      </c>
      <c r="E28" s="162">
        <v>3</v>
      </c>
      <c r="F28" s="162"/>
      <c r="G28" s="162"/>
      <c r="H28" s="161" t="s">
        <v>625</v>
      </c>
      <c r="I28" s="166"/>
      <c r="J28" s="166"/>
      <c r="K28" s="164">
        <v>1</v>
      </c>
      <c r="L28" s="164">
        <v>3</v>
      </c>
      <c r="M28" s="161" t="s">
        <v>626</v>
      </c>
      <c r="N28" s="162">
        <v>1</v>
      </c>
      <c r="O28" s="162">
        <v>3</v>
      </c>
      <c r="P28" s="162">
        <v>1</v>
      </c>
      <c r="Q28" s="162">
        <v>3</v>
      </c>
      <c r="R28" s="124"/>
      <c r="S28" s="45"/>
      <c r="T28" s="45"/>
      <c r="U28" s="45"/>
      <c r="V28" s="45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</row>
    <row r="29" spans="1:63" s="46" customFormat="1" ht="15" customHeight="1">
      <c r="A29" s="200"/>
      <c r="B29" s="254"/>
      <c r="C29" s="165" t="s">
        <v>627</v>
      </c>
      <c r="D29" s="166"/>
      <c r="E29" s="166"/>
      <c r="F29" s="166">
        <v>3</v>
      </c>
      <c r="G29" s="162">
        <v>3</v>
      </c>
      <c r="H29" s="178" t="s">
        <v>628</v>
      </c>
      <c r="I29" s="162"/>
      <c r="J29" s="162"/>
      <c r="K29" s="164">
        <v>2</v>
      </c>
      <c r="L29" s="164">
        <v>2</v>
      </c>
      <c r="M29" s="161" t="s">
        <v>629</v>
      </c>
      <c r="N29" s="162"/>
      <c r="O29" s="162"/>
      <c r="P29" s="162">
        <v>3</v>
      </c>
      <c r="Q29" s="162">
        <v>3</v>
      </c>
      <c r="R29" s="124"/>
      <c r="S29" s="45"/>
      <c r="T29" s="45"/>
      <c r="U29" s="45"/>
      <c r="V29" s="45"/>
      <c r="W29" s="37"/>
      <c r="X29" s="37"/>
      <c r="Y29" s="30"/>
      <c r="Z29" s="30"/>
      <c r="AA29" s="30"/>
      <c r="AB29" s="30"/>
      <c r="AC29" s="30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</row>
    <row r="30" spans="1:63" s="46" customFormat="1" ht="15" customHeight="1">
      <c r="A30" s="200"/>
      <c r="B30" s="254"/>
      <c r="C30" s="165" t="s">
        <v>630</v>
      </c>
      <c r="D30" s="166"/>
      <c r="E30" s="166"/>
      <c r="F30" s="162">
        <v>2</v>
      </c>
      <c r="G30" s="162">
        <v>2</v>
      </c>
      <c r="H30" s="161" t="s">
        <v>631</v>
      </c>
      <c r="I30" s="143"/>
      <c r="J30" s="143"/>
      <c r="K30" s="164">
        <v>2</v>
      </c>
      <c r="L30" s="164">
        <v>2</v>
      </c>
      <c r="M30" s="178" t="s">
        <v>632</v>
      </c>
      <c r="N30" s="162"/>
      <c r="O30" s="162"/>
      <c r="P30" s="164">
        <v>3</v>
      </c>
      <c r="Q30" s="164">
        <v>3</v>
      </c>
      <c r="R30" s="126"/>
      <c r="S30" s="53"/>
      <c r="T30" s="53"/>
      <c r="U30" s="45"/>
      <c r="V30" s="45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</row>
    <row r="31" spans="1:63" s="46" customFormat="1" ht="15" customHeight="1">
      <c r="A31" s="200"/>
      <c r="B31" s="254"/>
      <c r="C31" s="161" t="s">
        <v>633</v>
      </c>
      <c r="D31" s="162"/>
      <c r="E31" s="162"/>
      <c r="F31" s="166">
        <v>2</v>
      </c>
      <c r="G31" s="166">
        <v>2</v>
      </c>
      <c r="H31" s="161" t="s">
        <v>634</v>
      </c>
      <c r="I31" s="162"/>
      <c r="J31" s="162"/>
      <c r="K31" s="164">
        <v>3</v>
      </c>
      <c r="L31" s="164">
        <v>3</v>
      </c>
      <c r="M31" s="161" t="s">
        <v>635</v>
      </c>
      <c r="N31" s="166"/>
      <c r="O31" s="166"/>
      <c r="P31" s="162">
        <v>3</v>
      </c>
      <c r="Q31" s="162">
        <v>3</v>
      </c>
      <c r="R31" s="124"/>
      <c r="S31" s="53"/>
      <c r="T31" s="53"/>
      <c r="U31" s="53"/>
      <c r="V31" s="53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</row>
    <row r="32" spans="1:63" s="46" customFormat="1" ht="15" customHeight="1">
      <c r="A32" s="200"/>
      <c r="B32" s="254"/>
      <c r="C32" s="161" t="s">
        <v>636</v>
      </c>
      <c r="D32" s="166"/>
      <c r="E32" s="166"/>
      <c r="F32" s="162">
        <v>3</v>
      </c>
      <c r="G32" s="162">
        <v>3</v>
      </c>
      <c r="H32" s="161"/>
      <c r="I32" s="162"/>
      <c r="J32" s="162"/>
      <c r="K32" s="164"/>
      <c r="L32" s="164"/>
      <c r="M32" s="161" t="s">
        <v>637</v>
      </c>
      <c r="N32" s="166"/>
      <c r="O32" s="166"/>
      <c r="P32" s="162">
        <v>3</v>
      </c>
      <c r="Q32" s="162">
        <v>3</v>
      </c>
      <c r="R32" s="124"/>
      <c r="S32" s="53"/>
      <c r="T32" s="53"/>
      <c r="U32" s="53"/>
      <c r="V32" s="53"/>
      <c r="W32" s="37"/>
      <c r="X32" s="37"/>
      <c r="Y32" s="30"/>
      <c r="Z32" s="30"/>
      <c r="AA32" s="30"/>
      <c r="AB32" s="30"/>
      <c r="AC32" s="30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</row>
    <row r="33" spans="1:63" s="46" customFormat="1" ht="15" customHeight="1">
      <c r="A33" s="200"/>
      <c r="B33" s="254"/>
      <c r="C33" s="163" t="s">
        <v>638</v>
      </c>
      <c r="D33" s="164"/>
      <c r="E33" s="164"/>
      <c r="F33" s="162">
        <v>2</v>
      </c>
      <c r="G33" s="162">
        <v>2</v>
      </c>
      <c r="H33" s="44"/>
      <c r="I33" s="122"/>
      <c r="J33" s="122"/>
      <c r="K33" s="122"/>
      <c r="L33" s="122"/>
      <c r="M33" s="52"/>
      <c r="N33" s="45"/>
      <c r="O33" s="45"/>
      <c r="P33" s="53"/>
      <c r="Q33" s="53"/>
      <c r="R33" s="124"/>
      <c r="S33" s="53"/>
      <c r="T33" s="53"/>
      <c r="U33" s="53"/>
      <c r="V33" s="53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</row>
    <row r="34" spans="1:63" s="46" customFormat="1" ht="15" customHeight="1">
      <c r="A34" s="200"/>
      <c r="B34" s="254"/>
      <c r="C34" s="76" t="s">
        <v>18</v>
      </c>
      <c r="D34" s="76">
        <f>SUM(D24:D28)</f>
        <v>9</v>
      </c>
      <c r="E34" s="76">
        <f t="shared" ref="E34" si="12">SUM(E24:E28)</f>
        <v>13</v>
      </c>
      <c r="F34" s="76">
        <f>SUM(F29:F33)</f>
        <v>12</v>
      </c>
      <c r="G34" s="76">
        <f>SUM(G29:G33)</f>
        <v>12</v>
      </c>
      <c r="H34" s="76" t="s">
        <v>609</v>
      </c>
      <c r="I34" s="76">
        <f>SUM(I24:I27)</f>
        <v>10</v>
      </c>
      <c r="J34" s="76">
        <f t="shared" ref="J34" si="13">SUM(J24:J27)</f>
        <v>10</v>
      </c>
      <c r="K34" s="76">
        <f>SUM(K28:K31)</f>
        <v>8</v>
      </c>
      <c r="L34" s="76">
        <f>SUM(L28:L31)</f>
        <v>10</v>
      </c>
      <c r="M34" s="76" t="s">
        <v>18</v>
      </c>
      <c r="N34" s="76">
        <f>SUM(N24:N28)</f>
        <v>11</v>
      </c>
      <c r="O34" s="76">
        <f t="shared" ref="O34" si="14">SUM(O24:O28)</f>
        <v>13</v>
      </c>
      <c r="P34" s="76">
        <f>SUM(P28:P32)</f>
        <v>13</v>
      </c>
      <c r="Q34" s="76">
        <f>SUM(Q28:Q32)</f>
        <v>15</v>
      </c>
      <c r="R34" s="76" t="s">
        <v>18</v>
      </c>
      <c r="S34" s="76">
        <f>S24+S25+S26+S27+S28+S29+S30+S31+S32+S33</f>
        <v>0</v>
      </c>
      <c r="T34" s="76">
        <f t="shared" ref="T34:V34" si="15">T24+T25+T26+T27+T28+T29+T30+T31+T32+T33</f>
        <v>0</v>
      </c>
      <c r="U34" s="76">
        <f t="shared" si="15"/>
        <v>0</v>
      </c>
      <c r="V34" s="76">
        <f t="shared" si="15"/>
        <v>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</row>
    <row r="35" spans="1:63" s="46" customFormat="1" ht="15" customHeight="1">
      <c r="A35" s="201"/>
      <c r="B35" s="255"/>
      <c r="C35" s="168" t="s">
        <v>19</v>
      </c>
      <c r="D35" s="247">
        <f>D34+F34+I34+K34+N34+P34+S34+U34</f>
        <v>63</v>
      </c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37"/>
      <c r="X35" s="37"/>
      <c r="Y35" s="30"/>
      <c r="Z35" s="30"/>
      <c r="AA35" s="30"/>
      <c r="AB35" s="30"/>
      <c r="AC35" s="30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</row>
    <row r="36" spans="1:63" s="46" customFormat="1" ht="15" customHeight="1">
      <c r="A36" s="248" t="s">
        <v>639</v>
      </c>
      <c r="B36" s="213" t="s">
        <v>640</v>
      </c>
      <c r="C36" s="167" t="s">
        <v>540</v>
      </c>
      <c r="D36" s="164"/>
      <c r="E36" s="164"/>
      <c r="F36" s="164">
        <v>3</v>
      </c>
      <c r="G36" s="164">
        <v>3</v>
      </c>
      <c r="H36" s="163" t="s">
        <v>641</v>
      </c>
      <c r="I36" s="164">
        <v>3</v>
      </c>
      <c r="J36" s="164">
        <v>3</v>
      </c>
      <c r="K36" s="164"/>
      <c r="L36" s="164"/>
      <c r="M36" s="167" t="s">
        <v>642</v>
      </c>
      <c r="N36" s="164">
        <v>3</v>
      </c>
      <c r="O36" s="164">
        <v>3</v>
      </c>
      <c r="P36" s="164"/>
      <c r="Q36" s="164"/>
      <c r="R36" s="163" t="s">
        <v>643</v>
      </c>
      <c r="S36" s="164">
        <v>3</v>
      </c>
      <c r="T36" s="164">
        <v>3</v>
      </c>
      <c r="U36" s="164"/>
      <c r="V36" s="164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</row>
    <row r="37" spans="1:63" s="46" customFormat="1" ht="15" customHeight="1">
      <c r="A37" s="249"/>
      <c r="B37" s="213"/>
      <c r="C37" s="167"/>
      <c r="D37" s="164"/>
      <c r="E37" s="164"/>
      <c r="F37" s="164"/>
      <c r="G37" s="164"/>
      <c r="H37" s="163" t="s">
        <v>544</v>
      </c>
      <c r="I37" s="45"/>
      <c r="J37" s="45"/>
      <c r="K37" s="45">
        <v>3</v>
      </c>
      <c r="L37" s="45">
        <v>3</v>
      </c>
      <c r="M37" s="167" t="s">
        <v>644</v>
      </c>
      <c r="N37" s="164"/>
      <c r="O37" s="164"/>
      <c r="P37" s="164">
        <v>3</v>
      </c>
      <c r="Q37" s="164">
        <v>3</v>
      </c>
      <c r="R37" s="167" t="s">
        <v>645</v>
      </c>
      <c r="S37" s="164">
        <v>3</v>
      </c>
      <c r="T37" s="164">
        <v>3</v>
      </c>
      <c r="U37" s="164"/>
      <c r="V37" s="164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</row>
    <row r="38" spans="1:63" s="46" customFormat="1" ht="15" customHeight="1">
      <c r="A38" s="249"/>
      <c r="B38" s="213"/>
      <c r="C38" s="167"/>
      <c r="D38" s="164"/>
      <c r="E38" s="164"/>
      <c r="F38" s="164"/>
      <c r="G38" s="164"/>
      <c r="H38" s="169"/>
      <c r="I38" s="170"/>
      <c r="J38" s="170"/>
      <c r="K38" s="170"/>
      <c r="L38" s="170"/>
      <c r="M38" s="167"/>
      <c r="N38" s="164"/>
      <c r="O38" s="164"/>
      <c r="P38" s="164"/>
      <c r="Q38" s="164"/>
      <c r="R38" s="163" t="s">
        <v>646</v>
      </c>
      <c r="S38" s="164"/>
      <c r="T38" s="164"/>
      <c r="U38" s="164">
        <v>3</v>
      </c>
      <c r="V38" s="164">
        <v>3</v>
      </c>
      <c r="W38" s="37"/>
      <c r="X38" s="37"/>
      <c r="Y38" s="30"/>
      <c r="Z38" s="30"/>
      <c r="AA38" s="30"/>
      <c r="AB38" s="30"/>
      <c r="AC38" s="30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</row>
    <row r="39" spans="1:63" s="46" customFormat="1" ht="15" customHeight="1">
      <c r="A39" s="249"/>
      <c r="B39" s="213"/>
      <c r="C39" s="167"/>
      <c r="D39" s="164"/>
      <c r="E39" s="164"/>
      <c r="F39" s="164"/>
      <c r="G39" s="164"/>
      <c r="H39" s="169"/>
      <c r="I39" s="170"/>
      <c r="J39" s="170"/>
      <c r="K39" s="170"/>
      <c r="L39" s="170"/>
      <c r="M39" s="171"/>
      <c r="N39" s="170"/>
      <c r="O39" s="170"/>
      <c r="P39" s="170"/>
      <c r="Q39" s="170"/>
      <c r="R39" s="163" t="s">
        <v>548</v>
      </c>
      <c r="S39" s="164"/>
      <c r="T39" s="164"/>
      <c r="U39" s="164">
        <v>3</v>
      </c>
      <c r="V39" s="164">
        <v>3</v>
      </c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</row>
    <row r="40" spans="1:63" s="46" customFormat="1" ht="15" customHeight="1">
      <c r="A40" s="249"/>
      <c r="B40" s="196" t="s">
        <v>647</v>
      </c>
      <c r="C40" s="167" t="s">
        <v>648</v>
      </c>
      <c r="D40" s="164"/>
      <c r="E40" s="164"/>
      <c r="F40" s="164">
        <v>3</v>
      </c>
      <c r="G40" s="164">
        <v>3</v>
      </c>
      <c r="H40" s="167" t="s">
        <v>376</v>
      </c>
      <c r="I40" s="164">
        <v>3</v>
      </c>
      <c r="J40" s="164">
        <v>3</v>
      </c>
      <c r="K40" s="164"/>
      <c r="L40" s="164"/>
      <c r="M40" s="163" t="s">
        <v>649</v>
      </c>
      <c r="N40" s="164">
        <v>3</v>
      </c>
      <c r="O40" s="164">
        <v>3</v>
      </c>
      <c r="P40" s="164"/>
      <c r="Q40" s="164"/>
      <c r="R40" s="163" t="s">
        <v>650</v>
      </c>
      <c r="S40" s="45">
        <v>3</v>
      </c>
      <c r="T40" s="45">
        <v>3</v>
      </c>
      <c r="U40" s="164"/>
      <c r="V40" s="164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</row>
    <row r="41" spans="1:63" s="46" customFormat="1" ht="15" customHeight="1">
      <c r="A41" s="249"/>
      <c r="B41" s="197"/>
      <c r="C41" s="167"/>
      <c r="D41" s="164"/>
      <c r="E41" s="164"/>
      <c r="F41" s="164"/>
      <c r="G41" s="164"/>
      <c r="H41" s="167" t="s">
        <v>551</v>
      </c>
      <c r="I41" s="123"/>
      <c r="J41" s="123"/>
      <c r="K41" s="164">
        <v>3</v>
      </c>
      <c r="L41" s="164">
        <v>3</v>
      </c>
      <c r="M41" s="167" t="s">
        <v>651</v>
      </c>
      <c r="N41" s="164"/>
      <c r="O41" s="164"/>
      <c r="P41" s="164">
        <v>3</v>
      </c>
      <c r="Q41" s="164">
        <v>3</v>
      </c>
      <c r="R41" s="172" t="s">
        <v>652</v>
      </c>
      <c r="S41" s="164">
        <v>3</v>
      </c>
      <c r="T41" s="164">
        <v>3</v>
      </c>
      <c r="U41" s="164"/>
      <c r="V41" s="164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1:63" s="46" customFormat="1" ht="15" customHeight="1">
      <c r="A42" s="249"/>
      <c r="B42" s="197"/>
      <c r="C42" s="167"/>
      <c r="D42" s="164"/>
      <c r="E42" s="164"/>
      <c r="F42" s="164"/>
      <c r="G42" s="164"/>
      <c r="H42" s="173"/>
      <c r="I42" s="164"/>
      <c r="J42" s="164"/>
      <c r="K42" s="164"/>
      <c r="L42" s="164"/>
      <c r="M42" s="173"/>
      <c r="N42" s="164"/>
      <c r="O42" s="164"/>
      <c r="P42" s="164"/>
      <c r="Q42" s="164"/>
      <c r="R42" s="167" t="s">
        <v>653</v>
      </c>
      <c r="S42" s="164"/>
      <c r="T42" s="164"/>
      <c r="U42" s="164">
        <v>3</v>
      </c>
      <c r="V42" s="164">
        <v>3</v>
      </c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</row>
    <row r="43" spans="1:63" s="46" customFormat="1" ht="15" customHeight="1">
      <c r="A43" s="197"/>
      <c r="B43" s="197"/>
      <c r="C43" s="167"/>
      <c r="D43" s="164"/>
      <c r="E43" s="164"/>
      <c r="F43" s="164"/>
      <c r="G43" s="164"/>
      <c r="H43" s="167"/>
      <c r="I43" s="164"/>
      <c r="J43" s="164"/>
      <c r="K43" s="164"/>
      <c r="L43" s="164"/>
      <c r="M43" s="163"/>
      <c r="N43" s="45"/>
      <c r="O43" s="45"/>
      <c r="P43" s="164"/>
      <c r="Q43" s="164"/>
      <c r="R43" s="163" t="s">
        <v>654</v>
      </c>
      <c r="S43" s="164"/>
      <c r="T43" s="164"/>
      <c r="U43" s="164">
        <v>3</v>
      </c>
      <c r="V43" s="164">
        <v>3</v>
      </c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</row>
    <row r="44" spans="1:63" s="46" customFormat="1" ht="15" customHeight="1">
      <c r="A44" s="197"/>
      <c r="B44" s="197"/>
      <c r="C44" s="76" t="s">
        <v>18</v>
      </c>
      <c r="D44" s="76">
        <f>D36+D37+D38+D39+D43</f>
        <v>0</v>
      </c>
      <c r="E44" s="76">
        <f>E36+E37+E38+E39+E43</f>
        <v>0</v>
      </c>
      <c r="F44" s="76">
        <f>SUM(F36:F40)</f>
        <v>6</v>
      </c>
      <c r="G44" s="76">
        <f>SUM(G36:G40)</f>
        <v>6</v>
      </c>
      <c r="H44" s="76" t="s">
        <v>18</v>
      </c>
      <c r="I44" s="76">
        <f>SUM(I36:I40)</f>
        <v>6</v>
      </c>
      <c r="J44" s="76">
        <f t="shared" ref="J44" si="16">SUM(J36:J40)</f>
        <v>6</v>
      </c>
      <c r="K44" s="76">
        <f>SUM(K37:K41)</f>
        <v>6</v>
      </c>
      <c r="L44" s="76">
        <f>SUM(L37:L41)</f>
        <v>6</v>
      </c>
      <c r="M44" s="76" t="s">
        <v>18</v>
      </c>
      <c r="N44" s="76">
        <f>SUM(N36:N40)</f>
        <v>6</v>
      </c>
      <c r="O44" s="76">
        <f t="shared" ref="O44" si="17">SUM(O36:O40)</f>
        <v>6</v>
      </c>
      <c r="P44" s="76">
        <f>SUM(P37:P41)</f>
        <v>6</v>
      </c>
      <c r="Q44" s="76">
        <f>SUM(Q37:Q41)</f>
        <v>6</v>
      </c>
      <c r="R44" s="76" t="s">
        <v>18</v>
      </c>
      <c r="S44" s="76">
        <f>SUM(S36:S41)</f>
        <v>12</v>
      </c>
      <c r="T44" s="76">
        <f t="shared" ref="T44" si="18">SUM(T36:T41)</f>
        <v>12</v>
      </c>
      <c r="U44" s="76">
        <f>SUM(U38:U43)</f>
        <v>12</v>
      </c>
      <c r="V44" s="76">
        <f>SUM(V38:V43)</f>
        <v>12</v>
      </c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</row>
    <row r="45" spans="1:63" s="46" customFormat="1" ht="15" customHeight="1">
      <c r="A45" s="198"/>
      <c r="B45" s="198"/>
      <c r="C45" s="66" t="s">
        <v>19</v>
      </c>
      <c r="D45" s="226">
        <f>D44+F44+I44+K44+N44+P44+S44+U44</f>
        <v>54</v>
      </c>
      <c r="E45" s="206"/>
      <c r="F45" s="206"/>
      <c r="G45" s="206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1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1:63" s="46" customFormat="1" ht="15" customHeight="1">
      <c r="A46" s="199" t="s">
        <v>655</v>
      </c>
      <c r="B46" s="253"/>
      <c r="C46" s="44"/>
      <c r="D46" s="122"/>
      <c r="E46" s="122"/>
      <c r="F46" s="122"/>
      <c r="G46" s="174"/>
      <c r="H46" s="161" t="s">
        <v>671</v>
      </c>
      <c r="I46" s="162">
        <v>3</v>
      </c>
      <c r="J46" s="162">
        <v>3</v>
      </c>
      <c r="K46" s="164"/>
      <c r="L46" s="164"/>
      <c r="M46" s="175" t="s">
        <v>657</v>
      </c>
      <c r="N46" s="162">
        <v>3</v>
      </c>
      <c r="O46" s="162">
        <v>3</v>
      </c>
      <c r="P46" s="162"/>
      <c r="Q46" s="162"/>
      <c r="R46" s="175" t="s">
        <v>345</v>
      </c>
      <c r="S46" s="162">
        <v>3</v>
      </c>
      <c r="T46" s="162">
        <v>3</v>
      </c>
      <c r="U46" s="162"/>
      <c r="V46" s="162"/>
      <c r="W46" s="37"/>
      <c r="X46" s="37"/>
      <c r="Y46" s="30"/>
      <c r="Z46" s="30"/>
      <c r="AA46" s="30"/>
      <c r="AB46" s="30"/>
      <c r="AC46" s="30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1:63" s="46" customFormat="1" ht="15" customHeight="1">
      <c r="A47" s="200"/>
      <c r="B47" s="254"/>
      <c r="C47" s="44"/>
      <c r="D47" s="122"/>
      <c r="E47" s="122"/>
      <c r="F47" s="122"/>
      <c r="G47" s="174"/>
      <c r="H47" s="161" t="s">
        <v>351</v>
      </c>
      <c r="I47" s="162">
        <v>3</v>
      </c>
      <c r="J47" s="162" t="s">
        <v>352</v>
      </c>
      <c r="K47" s="164"/>
      <c r="L47" s="164"/>
      <c r="M47" s="161" t="s">
        <v>561</v>
      </c>
      <c r="N47" s="162">
        <v>3</v>
      </c>
      <c r="O47" s="162">
        <v>3</v>
      </c>
      <c r="P47" s="162"/>
      <c r="Q47" s="162"/>
      <c r="R47" s="161" t="s">
        <v>659</v>
      </c>
      <c r="S47" s="162">
        <v>3</v>
      </c>
      <c r="T47" s="162">
        <v>3</v>
      </c>
      <c r="U47" s="162"/>
      <c r="V47" s="162"/>
      <c r="W47" s="37"/>
      <c r="X47" s="37"/>
      <c r="Y47" s="30"/>
      <c r="Z47" s="30"/>
      <c r="AA47" s="30"/>
      <c r="AB47" s="30"/>
      <c r="AC47" s="30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</row>
    <row r="48" spans="1:63" s="46" customFormat="1" ht="15" customHeight="1">
      <c r="A48" s="200"/>
      <c r="B48" s="254"/>
      <c r="C48" s="44"/>
      <c r="D48" s="122"/>
      <c r="E48" s="122"/>
      <c r="F48" s="122"/>
      <c r="G48" s="174"/>
      <c r="H48" s="167" t="s">
        <v>658</v>
      </c>
      <c r="I48" s="162">
        <v>9</v>
      </c>
      <c r="J48" s="162" t="s">
        <v>352</v>
      </c>
      <c r="K48" s="164"/>
      <c r="L48" s="164"/>
      <c r="M48" s="161" t="s">
        <v>563</v>
      </c>
      <c r="N48" s="162">
        <v>3</v>
      </c>
      <c r="O48" s="162">
        <v>3</v>
      </c>
      <c r="P48" s="162"/>
      <c r="Q48" s="162"/>
      <c r="R48" s="161" t="s">
        <v>660</v>
      </c>
      <c r="S48" s="162">
        <v>3</v>
      </c>
      <c r="T48" s="162">
        <v>3</v>
      </c>
      <c r="U48" s="162"/>
      <c r="V48" s="162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</row>
    <row r="49" spans="1:63" s="46" customFormat="1" ht="15" customHeight="1">
      <c r="A49" s="200"/>
      <c r="B49" s="254"/>
      <c r="C49" s="44"/>
      <c r="D49" s="122"/>
      <c r="E49" s="122"/>
      <c r="F49" s="122"/>
      <c r="G49" s="174"/>
      <c r="H49" s="161" t="s">
        <v>367</v>
      </c>
      <c r="I49" s="162"/>
      <c r="J49" s="162"/>
      <c r="K49" s="164">
        <v>9</v>
      </c>
      <c r="L49" s="164" t="s">
        <v>656</v>
      </c>
      <c r="M49" s="167" t="s">
        <v>661</v>
      </c>
      <c r="N49" s="164">
        <v>9</v>
      </c>
      <c r="O49" s="162" t="s">
        <v>352</v>
      </c>
      <c r="P49" s="162"/>
      <c r="Q49" s="162"/>
      <c r="R49" s="161" t="s">
        <v>566</v>
      </c>
      <c r="S49" s="162">
        <v>3</v>
      </c>
      <c r="T49" s="162">
        <v>3</v>
      </c>
      <c r="U49" s="162"/>
      <c r="V49" s="162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</row>
    <row r="50" spans="1:63" s="46" customFormat="1" ht="15" customHeight="1">
      <c r="A50" s="200"/>
      <c r="B50" s="254"/>
      <c r="C50" s="44"/>
      <c r="D50" s="122"/>
      <c r="E50" s="122"/>
      <c r="F50" s="122"/>
      <c r="G50" s="174"/>
      <c r="H50" s="167"/>
      <c r="I50" s="162"/>
      <c r="J50" s="162"/>
      <c r="K50" s="164"/>
      <c r="L50" s="164"/>
      <c r="M50" s="161" t="s">
        <v>567</v>
      </c>
      <c r="N50" s="162">
        <v>3</v>
      </c>
      <c r="O50" s="162">
        <v>3</v>
      </c>
      <c r="P50" s="162"/>
      <c r="Q50" s="162"/>
      <c r="R50" s="161" t="s">
        <v>568</v>
      </c>
      <c r="S50" s="162">
        <v>3</v>
      </c>
      <c r="T50" s="162">
        <v>3</v>
      </c>
      <c r="U50" s="162"/>
      <c r="V50" s="162"/>
      <c r="W50" s="37"/>
      <c r="X50" s="37"/>
      <c r="Y50" s="30"/>
      <c r="Z50" s="30"/>
      <c r="AA50" s="30"/>
      <c r="AB50" s="30"/>
      <c r="AC50" s="30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1:63" s="46" customFormat="1" ht="15" customHeight="1">
      <c r="A51" s="200"/>
      <c r="B51" s="254"/>
      <c r="C51" s="44"/>
      <c r="D51" s="122"/>
      <c r="E51" s="122"/>
      <c r="F51" s="122"/>
      <c r="G51" s="174"/>
      <c r="H51" s="161"/>
      <c r="I51" s="162"/>
      <c r="J51" s="162"/>
      <c r="K51" s="164"/>
      <c r="L51" s="164"/>
      <c r="M51" s="161" t="s">
        <v>662</v>
      </c>
      <c r="N51" s="162"/>
      <c r="O51" s="162"/>
      <c r="P51" s="162">
        <v>3</v>
      </c>
      <c r="Q51" s="162">
        <v>3</v>
      </c>
      <c r="R51" s="161" t="s">
        <v>663</v>
      </c>
      <c r="S51" s="162">
        <v>9</v>
      </c>
      <c r="T51" s="162" t="s">
        <v>352</v>
      </c>
      <c r="U51" s="162"/>
      <c r="V51" s="162"/>
      <c r="W51" s="37"/>
      <c r="X51" s="37"/>
      <c r="Y51" s="30"/>
      <c r="Z51" s="30"/>
      <c r="AA51" s="30"/>
      <c r="AB51" s="30"/>
      <c r="AC51" s="30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</row>
    <row r="52" spans="1:63" s="46" customFormat="1" ht="15" customHeight="1">
      <c r="A52" s="200"/>
      <c r="B52" s="254"/>
      <c r="C52" s="44"/>
      <c r="D52" s="122"/>
      <c r="E52" s="122"/>
      <c r="F52" s="122"/>
      <c r="G52" s="174"/>
      <c r="H52" s="161"/>
      <c r="I52" s="162"/>
      <c r="J52" s="162"/>
      <c r="K52" s="164"/>
      <c r="L52" s="164"/>
      <c r="M52" s="161" t="s">
        <v>571</v>
      </c>
      <c r="N52" s="162"/>
      <c r="O52" s="162"/>
      <c r="P52" s="162">
        <v>3</v>
      </c>
      <c r="Q52" s="162">
        <v>3</v>
      </c>
      <c r="R52" s="161" t="s">
        <v>572</v>
      </c>
      <c r="S52" s="162"/>
      <c r="T52" s="162"/>
      <c r="U52" s="162">
        <v>3</v>
      </c>
      <c r="V52" s="162">
        <v>3</v>
      </c>
      <c r="W52" s="37"/>
      <c r="X52" s="37"/>
      <c r="Y52" s="30"/>
      <c r="Z52" s="30"/>
      <c r="AA52" s="30"/>
      <c r="AB52" s="30"/>
      <c r="AC52" s="30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</row>
    <row r="53" spans="1:63" s="46" customFormat="1" ht="15" customHeight="1">
      <c r="A53" s="200"/>
      <c r="B53" s="254"/>
      <c r="C53" s="44"/>
      <c r="D53" s="122"/>
      <c r="E53" s="122"/>
      <c r="F53" s="122"/>
      <c r="G53" s="174"/>
      <c r="H53" s="161"/>
      <c r="I53" s="162"/>
      <c r="J53" s="162"/>
      <c r="K53" s="164"/>
      <c r="L53" s="164"/>
      <c r="M53" s="161" t="s">
        <v>573</v>
      </c>
      <c r="N53" s="162"/>
      <c r="O53" s="162"/>
      <c r="P53" s="162">
        <v>3</v>
      </c>
      <c r="Q53" s="162">
        <v>3</v>
      </c>
      <c r="R53" s="161" t="s">
        <v>574</v>
      </c>
      <c r="S53" s="162"/>
      <c r="T53" s="162"/>
      <c r="U53" s="162">
        <v>3</v>
      </c>
      <c r="V53" s="162">
        <v>3</v>
      </c>
      <c r="W53" s="37"/>
      <c r="X53" s="37"/>
      <c r="Y53" s="30"/>
      <c r="Z53" s="30"/>
      <c r="AA53" s="30"/>
      <c r="AB53" s="30"/>
      <c r="AC53" s="30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</row>
    <row r="54" spans="1:63" s="46" customFormat="1" ht="15" customHeight="1">
      <c r="A54" s="200"/>
      <c r="B54" s="254"/>
      <c r="C54" s="44"/>
      <c r="D54" s="122"/>
      <c r="E54" s="122"/>
      <c r="F54" s="122"/>
      <c r="G54" s="174"/>
      <c r="H54" s="176"/>
      <c r="I54" s="176"/>
      <c r="J54" s="176"/>
      <c r="K54" s="177"/>
      <c r="L54" s="177"/>
      <c r="M54" s="161" t="s">
        <v>575</v>
      </c>
      <c r="N54" s="162"/>
      <c r="O54" s="162"/>
      <c r="P54" s="162">
        <v>3</v>
      </c>
      <c r="Q54" s="162">
        <v>3</v>
      </c>
      <c r="R54" s="161" t="s">
        <v>576</v>
      </c>
      <c r="S54" s="162"/>
      <c r="T54" s="162"/>
      <c r="U54" s="162">
        <v>3</v>
      </c>
      <c r="V54" s="162">
        <v>3</v>
      </c>
      <c r="W54" s="37"/>
      <c r="X54" s="37"/>
      <c r="Y54" s="30"/>
      <c r="Z54" s="30"/>
      <c r="AA54" s="30"/>
      <c r="AB54" s="30"/>
      <c r="AC54" s="30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</row>
    <row r="55" spans="1:63" s="46" customFormat="1" ht="15" customHeight="1">
      <c r="A55" s="200"/>
      <c r="B55" s="254"/>
      <c r="C55" s="44"/>
      <c r="D55" s="122"/>
      <c r="E55" s="122"/>
      <c r="F55" s="122"/>
      <c r="G55" s="174"/>
      <c r="H55" s="176"/>
      <c r="I55" s="176"/>
      <c r="J55" s="176"/>
      <c r="K55" s="177"/>
      <c r="L55" s="177"/>
      <c r="M55" s="161" t="s">
        <v>577</v>
      </c>
      <c r="N55" s="162"/>
      <c r="O55" s="162"/>
      <c r="P55" s="162">
        <v>3</v>
      </c>
      <c r="Q55" s="162">
        <v>3</v>
      </c>
      <c r="R55" s="161" t="s">
        <v>664</v>
      </c>
      <c r="S55" s="162"/>
      <c r="T55" s="162"/>
      <c r="U55" s="162">
        <v>9</v>
      </c>
      <c r="V55" s="162" t="s">
        <v>352</v>
      </c>
      <c r="W55" s="37"/>
      <c r="X55" s="37"/>
      <c r="Y55" s="30"/>
      <c r="Z55" s="30"/>
      <c r="AA55" s="30"/>
      <c r="AB55" s="30"/>
      <c r="AC55" s="30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</row>
    <row r="56" spans="1:63" s="46" customFormat="1" ht="15" customHeight="1">
      <c r="A56" s="200"/>
      <c r="B56" s="254"/>
      <c r="C56" s="44"/>
      <c r="D56" s="122"/>
      <c r="E56" s="122"/>
      <c r="F56" s="122"/>
      <c r="G56" s="174"/>
      <c r="H56" s="176"/>
      <c r="I56" s="176"/>
      <c r="J56" s="176"/>
      <c r="K56" s="177"/>
      <c r="L56" s="177"/>
      <c r="M56" s="161" t="s">
        <v>579</v>
      </c>
      <c r="N56" s="162"/>
      <c r="O56" s="162"/>
      <c r="P56" s="162">
        <v>9</v>
      </c>
      <c r="Q56" s="162" t="s">
        <v>352</v>
      </c>
      <c r="R56" s="161"/>
      <c r="S56" s="162"/>
      <c r="T56" s="162"/>
      <c r="U56" s="162"/>
      <c r="V56" s="162"/>
      <c r="W56" s="37"/>
      <c r="X56" s="37"/>
      <c r="Y56" s="30"/>
      <c r="Z56" s="30"/>
      <c r="AA56" s="30"/>
      <c r="AB56" s="30"/>
      <c r="AC56" s="30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</row>
    <row r="57" spans="1:63" s="46" customFormat="1" ht="15" customHeight="1">
      <c r="A57" s="200"/>
      <c r="B57" s="254"/>
      <c r="C57" s="76" t="s">
        <v>18</v>
      </c>
      <c r="D57" s="76">
        <f>SUM(D46:D56)</f>
        <v>0</v>
      </c>
      <c r="E57" s="76">
        <f t="shared" ref="E57:G57" si="19">SUM(E46:E56)</f>
        <v>0</v>
      </c>
      <c r="F57" s="76">
        <f t="shared" si="19"/>
        <v>0</v>
      </c>
      <c r="G57" s="76">
        <f t="shared" si="19"/>
        <v>0</v>
      </c>
      <c r="H57" s="76" t="s">
        <v>18</v>
      </c>
      <c r="I57" s="76">
        <f>SUM(I46:I56)</f>
        <v>15</v>
      </c>
      <c r="J57" s="76">
        <f>SUM(J46:J56)</f>
        <v>3</v>
      </c>
      <c r="K57" s="76">
        <f>SUM(K46:K56)</f>
        <v>9</v>
      </c>
      <c r="L57" s="76">
        <f>SUM(L46:L56)</f>
        <v>0</v>
      </c>
      <c r="M57" s="76" t="s">
        <v>18</v>
      </c>
      <c r="N57" s="76">
        <f>SUM(N46:N56)</f>
        <v>21</v>
      </c>
      <c r="O57" s="76">
        <f>SUM(O46:O56)</f>
        <v>12</v>
      </c>
      <c r="P57" s="76">
        <f>SUM(P46:P56)</f>
        <v>24</v>
      </c>
      <c r="Q57" s="76">
        <f>SUM(Q46:Q56)</f>
        <v>15</v>
      </c>
      <c r="R57" s="76" t="s">
        <v>18</v>
      </c>
      <c r="S57" s="76">
        <f>SUM(S46:S56)</f>
        <v>24</v>
      </c>
      <c r="T57" s="76">
        <f>SUM(T46:T56)</f>
        <v>15</v>
      </c>
      <c r="U57" s="76">
        <f>SUM(U46:U56)</f>
        <v>18</v>
      </c>
      <c r="V57" s="76">
        <f>SUM(V46:V56)</f>
        <v>9</v>
      </c>
      <c r="W57" s="37"/>
      <c r="X57" s="37"/>
      <c r="Y57" s="37"/>
      <c r="Z57" s="37"/>
      <c r="AA57" s="30"/>
      <c r="AB57" s="30"/>
      <c r="AC57" s="30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</row>
    <row r="58" spans="1:63" s="46" customFormat="1" ht="15" customHeight="1">
      <c r="A58" s="201"/>
      <c r="B58" s="255"/>
      <c r="C58" s="66" t="s">
        <v>19</v>
      </c>
      <c r="D58" s="226">
        <f>D57+F57+I57+K57+N57+P57+S57+U57</f>
        <v>111</v>
      </c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7"/>
      <c r="W58" s="37"/>
      <c r="X58" s="37"/>
      <c r="Y58" s="37"/>
      <c r="Z58" s="37"/>
      <c r="AA58" s="30"/>
      <c r="AB58" s="30"/>
      <c r="AC58" s="30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</row>
    <row r="59" spans="1:63" ht="15" customHeight="1">
      <c r="A59" s="256" t="s">
        <v>665</v>
      </c>
      <c r="B59" s="257"/>
      <c r="C59" s="220" t="s">
        <v>666</v>
      </c>
      <c r="D59" s="220"/>
      <c r="E59" s="220"/>
      <c r="F59" s="220"/>
      <c r="G59" s="220"/>
      <c r="H59" s="221" t="s">
        <v>677</v>
      </c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5"/>
      <c r="W59" s="37"/>
      <c r="X59" s="37"/>
      <c r="AA59" s="78"/>
      <c r="AB59" s="30"/>
      <c r="AC59" s="30"/>
      <c r="AD59" s="37"/>
      <c r="AE59" s="37"/>
      <c r="AF59" s="37"/>
      <c r="AG59" s="37"/>
      <c r="AI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D59" s="37"/>
      <c r="BE59" s="37"/>
      <c r="BF59" s="37"/>
      <c r="BG59" s="37"/>
      <c r="BH59" s="37"/>
      <c r="BI59" s="37"/>
      <c r="BK59" s="37"/>
    </row>
    <row r="60" spans="1:63" ht="15" customHeight="1">
      <c r="A60" s="258"/>
      <c r="B60" s="259"/>
      <c r="C60" s="220" t="s">
        <v>701</v>
      </c>
      <c r="D60" s="220"/>
      <c r="E60" s="220"/>
      <c r="F60" s="220"/>
      <c r="G60" s="220"/>
      <c r="H60" s="222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7"/>
      <c r="W60" s="37"/>
      <c r="AA60" s="30"/>
      <c r="AB60" s="30"/>
      <c r="AC60" s="30"/>
      <c r="AD60" s="37"/>
      <c r="AF60" s="37"/>
      <c r="AG60" s="37"/>
      <c r="AI60" s="37"/>
      <c r="AL60" s="37"/>
      <c r="AM60" s="37"/>
      <c r="AN60" s="37"/>
      <c r="AO60" s="37"/>
      <c r="AQ60" s="37"/>
      <c r="AS60" s="37"/>
      <c r="AX60" s="37"/>
      <c r="AZ60" s="37"/>
      <c r="BB60" s="37"/>
      <c r="BG60" s="37"/>
      <c r="BH60" s="37"/>
      <c r="BI60" s="37"/>
      <c r="BK60" s="37"/>
    </row>
    <row r="61" spans="1:63" ht="15" customHeight="1">
      <c r="A61" s="258"/>
      <c r="B61" s="259"/>
      <c r="C61" s="220" t="s">
        <v>685</v>
      </c>
      <c r="D61" s="220"/>
      <c r="E61" s="220"/>
      <c r="F61" s="220"/>
      <c r="G61" s="220"/>
      <c r="H61" s="222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7"/>
      <c r="W61" s="37"/>
      <c r="AA61" s="30"/>
      <c r="AB61" s="30"/>
      <c r="AC61" s="30"/>
      <c r="AF61" s="37"/>
      <c r="AG61" s="37"/>
      <c r="AO61" s="37"/>
      <c r="BK61" s="37"/>
    </row>
    <row r="62" spans="1:63" ht="15" customHeight="1">
      <c r="A62" s="258"/>
      <c r="B62" s="259"/>
      <c r="C62" s="220" t="s">
        <v>667</v>
      </c>
      <c r="D62" s="220"/>
      <c r="E62" s="220"/>
      <c r="F62" s="220"/>
      <c r="G62" s="220"/>
      <c r="H62" s="222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7"/>
      <c r="AB62" s="30"/>
      <c r="AC62" s="30"/>
      <c r="AF62" s="37"/>
    </row>
    <row r="63" spans="1:63" ht="15" customHeight="1">
      <c r="A63" s="258"/>
      <c r="B63" s="259"/>
      <c r="C63" s="220" t="s">
        <v>668</v>
      </c>
      <c r="D63" s="220"/>
      <c r="E63" s="220"/>
      <c r="F63" s="220"/>
      <c r="G63" s="220"/>
      <c r="H63" s="222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7"/>
      <c r="AB63" s="30"/>
    </row>
    <row r="64" spans="1:63" ht="15" customHeight="1">
      <c r="A64" s="258"/>
      <c r="B64" s="259"/>
      <c r="C64" s="230" t="s">
        <v>709</v>
      </c>
      <c r="D64" s="262"/>
      <c r="E64" s="262"/>
      <c r="F64" s="262"/>
      <c r="G64" s="263"/>
      <c r="H64" s="222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7"/>
      <c r="AB64" s="30"/>
    </row>
    <row r="65" spans="1:22">
      <c r="A65" s="260"/>
      <c r="B65" s="261"/>
      <c r="C65" s="252" t="s">
        <v>669</v>
      </c>
      <c r="D65" s="252"/>
      <c r="E65" s="252"/>
      <c r="F65" s="252"/>
      <c r="G65" s="252"/>
      <c r="H65" s="223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9"/>
    </row>
  </sheetData>
  <mergeCells count="46">
    <mergeCell ref="A1:V1"/>
    <mergeCell ref="A2:V2"/>
    <mergeCell ref="A3:B5"/>
    <mergeCell ref="C3:C5"/>
    <mergeCell ref="D3:G3"/>
    <mergeCell ref="H3:H5"/>
    <mergeCell ref="I3:L3"/>
    <mergeCell ref="M3:M5"/>
    <mergeCell ref="N3:Q3"/>
    <mergeCell ref="R3:R5"/>
    <mergeCell ref="S3:V3"/>
    <mergeCell ref="D4:E4"/>
    <mergeCell ref="S4:T4"/>
    <mergeCell ref="U4:V4"/>
    <mergeCell ref="D17:V17"/>
    <mergeCell ref="A20:B23"/>
    <mergeCell ref="D23:V23"/>
    <mergeCell ref="F4:G4"/>
    <mergeCell ref="I4:J4"/>
    <mergeCell ref="K4:L4"/>
    <mergeCell ref="N4:O4"/>
    <mergeCell ref="P4:Q4"/>
    <mergeCell ref="A6:B12"/>
    <mergeCell ref="D11:V11"/>
    <mergeCell ref="C12:V12"/>
    <mergeCell ref="A13:B17"/>
    <mergeCell ref="A24:B35"/>
    <mergeCell ref="D35:V35"/>
    <mergeCell ref="A18:B19"/>
    <mergeCell ref="C18:V18"/>
    <mergeCell ref="D19:V19"/>
    <mergeCell ref="A36:A45"/>
    <mergeCell ref="B36:B39"/>
    <mergeCell ref="B40:B45"/>
    <mergeCell ref="D45:V45"/>
    <mergeCell ref="C65:G65"/>
    <mergeCell ref="A46:B58"/>
    <mergeCell ref="D58:V58"/>
    <mergeCell ref="A59:B65"/>
    <mergeCell ref="C59:G59"/>
    <mergeCell ref="H59:V65"/>
    <mergeCell ref="C60:G60"/>
    <mergeCell ref="C61:G61"/>
    <mergeCell ref="C62:G62"/>
    <mergeCell ref="C63:G63"/>
    <mergeCell ref="C64:G64"/>
  </mergeCells>
  <phoneticPr fontId="7" type="noConversion"/>
  <printOptions horizontalCentered="1"/>
  <pageMargins left="0" right="0" top="0" bottom="0" header="0.39370078740157483" footer="0.39370078740157483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機械_精密製造技優</vt:lpstr>
      <vt:lpstr>機械_航空特色</vt:lpstr>
      <vt:lpstr>車輛_燃油引擎車</vt:lpstr>
      <vt:lpstr>車輛_智慧電動車</vt:lpstr>
      <vt:lpstr>電機</vt:lpstr>
      <vt:lpstr>資工</vt:lpstr>
      <vt:lpstr>電通_行動通訊</vt:lpstr>
      <vt:lpstr>電通_電子競技</vt:lpstr>
      <vt:lpstr>車輛_智慧電動車!Print_Area</vt:lpstr>
      <vt:lpstr>車輛_燃油引擎車!Print_Area</vt:lpstr>
      <vt:lpstr>資工!Print_Area</vt:lpstr>
      <vt:lpstr>電通_行動通訊!Print_Area</vt:lpstr>
      <vt:lpstr>電通_電子競技!Print_Area</vt:lpstr>
      <vt:lpstr>電機!Print_Area</vt:lpstr>
      <vt:lpstr>機械_航空特色!Print_Area</vt:lpstr>
      <vt:lpstr>機械_精密製造技優!Print_Area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2023-11-08T06:19:52Z</cp:lastPrinted>
  <dcterms:created xsi:type="dcterms:W3CDTF">2020-09-12T08:39:17Z</dcterms:created>
  <dcterms:modified xsi:type="dcterms:W3CDTF">2023-11-08T06:19:52Z</dcterms:modified>
</cp:coreProperties>
</file>